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4EE9AEEB-9E09-44CF-A590-EED0FA151DCD}" xr6:coauthVersionLast="47" xr6:coauthVersionMax="47" xr10:uidLastSave="{00000000-0000-0000-0000-000000000000}"/>
  <bookViews>
    <workbookView xWindow="-120" yWindow="-120" windowWidth="20730" windowHeight="11040" xr2:uid="{00000000-000D-0000-FFFF-FFFF00000000}"/>
  </bookViews>
  <sheets>
    <sheet name="放デイガイドライン自己評価表 ｸﾞﾗﾌ" sheetId="6" r:id="rId1"/>
    <sheet name="放デイガイドライン自己評価表" sheetId="1" r:id="rId2"/>
    <sheet name="意見" sheetId="5" r:id="rId3"/>
  </sheets>
  <definedNames>
    <definedName name="_xlnm.Print_Area" localSheetId="2">意見!$A$1:$D$68</definedName>
    <definedName name="_xlnm.Print_Area" localSheetId="1">放デイガイドライン自己評価表!$A$1:$Q$68</definedName>
    <definedName name="_xlnm.Print_Area" localSheetId="0">'放デイガイドライン自己評価表 ｸﾞﾗﾌ'!$A$1:$AS$69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S63" i="6" l="1"/>
  <c r="AS62" i="6"/>
  <c r="AS59" i="6"/>
  <c r="AS58" i="6"/>
  <c r="AS57" i="6"/>
  <c r="AS54" i="6"/>
  <c r="AS53" i="6"/>
  <c r="AS52" i="6"/>
  <c r="AS51" i="6"/>
  <c r="AS50" i="6"/>
  <c r="AS49" i="6"/>
  <c r="AR49" i="6"/>
  <c r="AR50" i="6"/>
  <c r="AR51" i="6"/>
  <c r="AR52" i="6"/>
  <c r="AR53" i="6"/>
  <c r="AR54" i="6"/>
  <c r="AR55" i="6"/>
  <c r="AR56" i="6"/>
  <c r="AR57" i="6"/>
  <c r="AR58" i="6"/>
  <c r="AR59" i="6"/>
  <c r="AR60" i="6"/>
  <c r="AR61" i="6"/>
  <c r="AR63" i="6"/>
  <c r="AR64" i="6"/>
  <c r="AR65" i="6"/>
  <c r="AR66" i="6"/>
  <c r="AR38" i="6"/>
  <c r="AR42" i="6"/>
  <c r="AW65" i="6"/>
  <c r="AX66" i="6"/>
  <c r="AS66" i="6" s="1"/>
  <c r="AR27" i="6"/>
  <c r="P1" i="1"/>
  <c r="J22" i="1"/>
  <c r="O22" i="1" s="1"/>
  <c r="J21" i="1"/>
  <c r="P21" i="1" s="1"/>
  <c r="J51" i="1"/>
  <c r="N51" i="1" s="1"/>
  <c r="J50" i="1"/>
  <c r="O50" i="1" s="1"/>
  <c r="J49" i="1"/>
  <c r="M49" i="1" s="1"/>
  <c r="J59" i="1"/>
  <c r="Q59" i="1" s="1"/>
  <c r="AX59" i="6" s="1"/>
  <c r="J66" i="1"/>
  <c r="Q66" i="1" s="1"/>
  <c r="J65" i="1"/>
  <c r="P65" i="1" s="1"/>
  <c r="J64" i="1"/>
  <c r="N64" i="1" s="1"/>
  <c r="J63" i="1"/>
  <c r="Q63" i="1" s="1"/>
  <c r="J62" i="1"/>
  <c r="Q62" i="1" s="1"/>
  <c r="J61" i="1"/>
  <c r="P61" i="1" s="1"/>
  <c r="J60" i="1"/>
  <c r="Q60" i="1" s="1"/>
  <c r="J58" i="1"/>
  <c r="N58" i="1" s="1"/>
  <c r="AV58" i="6" s="1"/>
  <c r="J57" i="1"/>
  <c r="N57" i="1" s="1"/>
  <c r="J56" i="1"/>
  <c r="N56" i="1" s="1"/>
  <c r="J55" i="1"/>
  <c r="N55" i="1" s="1"/>
  <c r="J54" i="1"/>
  <c r="O54" i="1" s="1"/>
  <c r="J53" i="1"/>
  <c r="P53" i="1" s="1"/>
  <c r="J52" i="1"/>
  <c r="N52" i="1" s="1"/>
  <c r="J45" i="1"/>
  <c r="N45" i="1" s="1"/>
  <c r="J44" i="1"/>
  <c r="N44" i="1" s="1"/>
  <c r="J43" i="1"/>
  <c r="N43" i="1" s="1"/>
  <c r="J42" i="1"/>
  <c r="N42" i="1" s="1"/>
  <c r="J41" i="1"/>
  <c r="P41" i="1" s="1"/>
  <c r="J40" i="1"/>
  <c r="N40" i="1" s="1"/>
  <c r="J39" i="1"/>
  <c r="N39" i="1" s="1"/>
  <c r="J38" i="1"/>
  <c r="N38" i="1" s="1"/>
  <c r="J37" i="1"/>
  <c r="Q37" i="1" s="1"/>
  <c r="J36" i="1"/>
  <c r="N36" i="1" s="1"/>
  <c r="J35" i="1"/>
  <c r="Q35" i="1" s="1"/>
  <c r="J34" i="1"/>
  <c r="N34" i="1" s="1"/>
  <c r="J33" i="1"/>
  <c r="N33" i="1" s="1"/>
  <c r="J32" i="1"/>
  <c r="M32" i="1" s="1"/>
  <c r="J31" i="1"/>
  <c r="N31" i="1" s="1"/>
  <c r="J30" i="1"/>
  <c r="N30" i="1" s="1"/>
  <c r="J29" i="1"/>
  <c r="Q29" i="1" s="1"/>
  <c r="J28" i="1"/>
  <c r="N28" i="1" s="1"/>
  <c r="J27" i="1"/>
  <c r="Q27" i="1" s="1"/>
  <c r="J26" i="1"/>
  <c r="N26" i="1" s="1"/>
  <c r="J25" i="1"/>
  <c r="P25" i="1" s="1"/>
  <c r="J24" i="1"/>
  <c r="Q24" i="1" s="1"/>
  <c r="J23" i="1"/>
  <c r="Q23" i="1" s="1"/>
  <c r="J20" i="1"/>
  <c r="Q20" i="1" s="1"/>
  <c r="J19" i="1"/>
  <c r="Q19" i="1" s="1"/>
  <c r="J18" i="1"/>
  <c r="N18" i="1" s="1"/>
  <c r="J17" i="1"/>
  <c r="P17" i="1" s="1"/>
  <c r="J16" i="1"/>
  <c r="N16" i="1" s="1"/>
  <c r="J15" i="1"/>
  <c r="N15" i="1" s="1"/>
  <c r="J14" i="1"/>
  <c r="P14" i="1" s="1"/>
  <c r="J13" i="1"/>
  <c r="Q13" i="1" s="1"/>
  <c r="J12" i="1"/>
  <c r="N12" i="1" s="1"/>
  <c r="J11" i="1"/>
  <c r="Q11" i="1" s="1"/>
  <c r="J10" i="1"/>
  <c r="N10" i="1" s="1"/>
  <c r="J9" i="1"/>
  <c r="O9" i="1" s="1"/>
  <c r="J8" i="1"/>
  <c r="Q8" i="1" s="1"/>
  <c r="J7" i="1"/>
  <c r="N7" i="1" s="1"/>
  <c r="J6" i="1"/>
  <c r="Q6" i="1" s="1"/>
  <c r="J5" i="1"/>
  <c r="N5" i="1" s="1"/>
  <c r="J4" i="1"/>
  <c r="Q4" i="1" s="1"/>
  <c r="J3" i="1"/>
  <c r="N3" i="1" s="1"/>
  <c r="N22" i="1" l="1"/>
  <c r="M42" i="1"/>
  <c r="P38" i="1"/>
  <c r="O7" i="1"/>
  <c r="O6" i="1"/>
  <c r="O5" i="1"/>
  <c r="O4" i="1"/>
  <c r="O3" i="1"/>
  <c r="I1" i="1"/>
  <c r="O56" i="1"/>
  <c r="O55" i="1"/>
  <c r="O53" i="1"/>
  <c r="O52" i="1"/>
  <c r="O51" i="1"/>
  <c r="N50" i="1"/>
  <c r="O49" i="1"/>
  <c r="O66" i="1"/>
  <c r="O65" i="1"/>
  <c r="O64" i="1"/>
  <c r="O63" i="1"/>
  <c r="O62" i="1"/>
  <c r="O61" i="1"/>
  <c r="O60" i="1"/>
  <c r="O59" i="1"/>
  <c r="O57" i="1"/>
  <c r="O58" i="1"/>
  <c r="O45" i="1"/>
  <c r="O44" i="1"/>
  <c r="O43" i="1"/>
  <c r="O42" i="1"/>
  <c r="O41" i="1"/>
  <c r="O40" i="1"/>
  <c r="O39" i="1"/>
  <c r="Q39" i="1"/>
  <c r="O38" i="1"/>
  <c r="O37" i="1"/>
  <c r="O36" i="1"/>
  <c r="O35" i="1"/>
  <c r="N35" i="1"/>
  <c r="O34" i="1"/>
  <c r="O33" i="1"/>
  <c r="O32" i="1"/>
  <c r="O31" i="1"/>
  <c r="P31" i="1"/>
  <c r="O30" i="1"/>
  <c r="O29" i="1"/>
  <c r="O28" i="1"/>
  <c r="O27" i="1"/>
  <c r="O26" i="1"/>
  <c r="O25" i="1"/>
  <c r="O24" i="1"/>
  <c r="O23" i="1"/>
  <c r="O21" i="1"/>
  <c r="O20" i="1"/>
  <c r="O18" i="1"/>
  <c r="N19" i="1"/>
  <c r="O19" i="1"/>
  <c r="O17" i="1"/>
  <c r="O16" i="1"/>
  <c r="O15" i="1"/>
  <c r="O14" i="1"/>
  <c r="O13" i="1"/>
  <c r="O12" i="1"/>
  <c r="N11" i="1"/>
  <c r="O11" i="1"/>
  <c r="O10" i="1"/>
  <c r="O8" i="1"/>
  <c r="M7" i="1"/>
  <c r="P7" i="1"/>
  <c r="Q7" i="1"/>
  <c r="P3" i="1"/>
  <c r="P45" i="1"/>
  <c r="Q45" i="1"/>
  <c r="M45" i="1"/>
  <c r="P44" i="1"/>
  <c r="M44" i="1"/>
  <c r="Q44" i="1"/>
  <c r="P43" i="1"/>
  <c r="Q43" i="1"/>
  <c r="M43" i="1"/>
  <c r="P42" i="1"/>
  <c r="Q42" i="1"/>
  <c r="M41" i="1"/>
  <c r="Q41" i="1"/>
  <c r="N41" i="1"/>
  <c r="M40" i="1"/>
  <c r="P40" i="1"/>
  <c r="Q40" i="1"/>
  <c r="M39" i="1"/>
  <c r="P39" i="1"/>
  <c r="M38" i="1"/>
  <c r="Q38" i="1"/>
  <c r="N37" i="1"/>
  <c r="P37" i="1"/>
  <c r="M37" i="1"/>
  <c r="P36" i="1"/>
  <c r="Q36" i="1"/>
  <c r="M36" i="1"/>
  <c r="P35" i="1"/>
  <c r="M35" i="1"/>
  <c r="P34" i="1"/>
  <c r="Q34" i="1"/>
  <c r="M34" i="1"/>
  <c r="P33" i="1"/>
  <c r="M33" i="1"/>
  <c r="Q33" i="1"/>
  <c r="Q32" i="1"/>
  <c r="N32" i="1"/>
  <c r="P32" i="1"/>
  <c r="Q31" i="1"/>
  <c r="M31" i="1"/>
  <c r="M30" i="1"/>
  <c r="P30" i="1"/>
  <c r="Q30" i="1"/>
  <c r="N29" i="1"/>
  <c r="P29" i="1"/>
  <c r="M29" i="1"/>
  <c r="P28" i="1"/>
  <c r="Q28" i="1"/>
  <c r="M28" i="1"/>
  <c r="P27" i="1"/>
  <c r="N27" i="1"/>
  <c r="M27" i="1"/>
  <c r="P26" i="1"/>
  <c r="M26" i="1"/>
  <c r="Q26" i="1"/>
  <c r="Q25" i="1"/>
  <c r="N25" i="1"/>
  <c r="M25" i="1"/>
  <c r="P24" i="1"/>
  <c r="N24" i="1"/>
  <c r="M24" i="1"/>
  <c r="N23" i="1"/>
  <c r="P23" i="1"/>
  <c r="M23" i="1"/>
  <c r="P22" i="1"/>
  <c r="M22" i="1"/>
  <c r="Q22" i="1"/>
  <c r="M21" i="1"/>
  <c r="Q21" i="1"/>
  <c r="N21" i="1"/>
  <c r="N20" i="1"/>
  <c r="P20" i="1"/>
  <c r="M20" i="1"/>
  <c r="P19" i="1"/>
  <c r="M19" i="1"/>
  <c r="P18" i="1"/>
  <c r="M18" i="1"/>
  <c r="Q18" i="1"/>
  <c r="M17" i="1"/>
  <c r="Q17" i="1"/>
  <c r="N17" i="1"/>
  <c r="P16" i="1"/>
  <c r="Q16" i="1"/>
  <c r="Q15" i="1"/>
  <c r="M15" i="1"/>
  <c r="P15" i="1"/>
  <c r="M14" i="1"/>
  <c r="Q14" i="1"/>
  <c r="N14" i="1"/>
  <c r="N13" i="1"/>
  <c r="P13" i="1"/>
  <c r="M13" i="1"/>
  <c r="P12" i="1"/>
  <c r="Q12" i="1"/>
  <c r="M12" i="1"/>
  <c r="P11" i="1"/>
  <c r="M11" i="1"/>
  <c r="P10" i="1"/>
  <c r="M10" i="1"/>
  <c r="Q10" i="1"/>
  <c r="P8" i="1"/>
  <c r="N8" i="1"/>
  <c r="M8" i="1"/>
  <c r="P6" i="1"/>
  <c r="M6" i="1"/>
  <c r="N6" i="1"/>
  <c r="P5" i="1"/>
  <c r="M5" i="1"/>
  <c r="Q5" i="1"/>
  <c r="P4" i="1"/>
  <c r="M4" i="1"/>
  <c r="N4" i="1"/>
  <c r="Q3" i="1"/>
  <c r="M3" i="1"/>
  <c r="N63" i="1"/>
  <c r="M58" i="1"/>
  <c r="AU58" i="6" s="1"/>
  <c r="AY58" i="6" s="1"/>
  <c r="Q50" i="1"/>
  <c r="M50" i="1"/>
  <c r="P49" i="1"/>
  <c r="M55" i="1"/>
  <c r="P50" i="1"/>
  <c r="M61" i="1"/>
  <c r="AU61" i="6" s="1"/>
  <c r="P60" i="1"/>
  <c r="AW60" i="6" s="1"/>
  <c r="Q56" i="1"/>
  <c r="Q53" i="1"/>
  <c r="M52" i="1"/>
  <c r="Q51" i="1"/>
  <c r="N49" i="1"/>
  <c r="Q65" i="1"/>
  <c r="P64" i="1"/>
  <c r="N62" i="1"/>
  <c r="Q61" i="1"/>
  <c r="N61" i="1"/>
  <c r="AV61" i="6" s="1"/>
  <c r="P58" i="1"/>
  <c r="AW58" i="6" s="1"/>
  <c r="M56" i="1"/>
  <c r="P55" i="1"/>
  <c r="M53" i="1"/>
  <c r="Q52" i="1"/>
  <c r="N66" i="1"/>
  <c r="P66" i="1"/>
  <c r="M65" i="1"/>
  <c r="P63" i="1"/>
  <c r="M63" i="1"/>
  <c r="P62" i="1"/>
  <c r="N60" i="1"/>
  <c r="AV60" i="6" s="1"/>
  <c r="Q58" i="1"/>
  <c r="M57" i="1"/>
  <c r="Q57" i="1"/>
  <c r="P56" i="1"/>
  <c r="P52" i="1"/>
  <c r="M51" i="1"/>
  <c r="Q49" i="1"/>
  <c r="P51" i="1"/>
  <c r="N53" i="1"/>
  <c r="Q55" i="1"/>
  <c r="P57" i="1"/>
  <c r="M60" i="1"/>
  <c r="AU60" i="6" s="1"/>
  <c r="M64" i="1"/>
  <c r="Q64" i="1"/>
  <c r="M66" i="1"/>
  <c r="M62" i="1"/>
  <c r="N65" i="1"/>
  <c r="M16" i="1"/>
  <c r="N59" i="1"/>
  <c r="AV59" i="6" s="1"/>
  <c r="P59" i="1"/>
  <c r="M59" i="1"/>
  <c r="AU59" i="6" s="1"/>
  <c r="AW61" i="6"/>
  <c r="AX61" i="6"/>
  <c r="AS61" i="6" s="1"/>
  <c r="AX60" i="6"/>
  <c r="AS60" i="6" s="1"/>
  <c r="AW59" i="6" l="1"/>
  <c r="AT58" i="6"/>
  <c r="Q54" i="1"/>
  <c r="AX54" i="6" s="1"/>
  <c r="P54" i="1"/>
  <c r="AW54" i="6" s="1"/>
  <c r="N54" i="1"/>
  <c r="AV54" i="6" s="1"/>
  <c r="M54" i="1"/>
  <c r="AU54" i="6" s="1"/>
  <c r="AY61" i="6"/>
  <c r="AW66" i="6"/>
  <c r="AV66" i="6"/>
  <c r="AU66" i="6"/>
  <c r="AV65" i="6"/>
  <c r="AU65" i="6"/>
  <c r="AX65" i="6"/>
  <c r="AS65" i="6" s="1"/>
  <c r="AX64" i="6"/>
  <c r="AW64" i="6"/>
  <c r="AV64" i="6"/>
  <c r="AU64" i="6"/>
  <c r="AW63" i="6"/>
  <c r="AV63" i="6"/>
  <c r="AU63" i="6"/>
  <c r="AX63" i="6"/>
  <c r="AW62" i="6"/>
  <c r="AV62" i="6"/>
  <c r="AU62" i="6"/>
  <c r="AX62" i="6"/>
  <c r="AY60" i="6"/>
  <c r="AX57" i="6"/>
  <c r="AW57" i="6"/>
  <c r="AV57" i="6"/>
  <c r="AU57" i="6"/>
  <c r="AW56" i="6"/>
  <c r="AV56" i="6"/>
  <c r="AU56" i="6"/>
  <c r="AX56" i="6"/>
  <c r="AS56" i="6" s="1"/>
  <c r="AW55" i="6"/>
  <c r="AV55" i="6"/>
  <c r="AU55" i="6"/>
  <c r="AX55" i="6"/>
  <c r="AS55" i="6" s="1"/>
  <c r="AX53" i="6"/>
  <c r="AW53" i="6"/>
  <c r="AV53" i="6"/>
  <c r="AU53" i="6"/>
  <c r="AX52" i="6"/>
  <c r="AW52" i="6"/>
  <c r="AV52" i="6"/>
  <c r="AU52" i="6"/>
  <c r="AW51" i="6"/>
  <c r="AV51" i="6"/>
  <c r="AU51" i="6"/>
  <c r="AX51" i="6"/>
  <c r="AX50" i="6"/>
  <c r="AW50" i="6"/>
  <c r="AV50" i="6"/>
  <c r="AU50" i="6"/>
  <c r="AW49" i="6"/>
  <c r="AV49" i="6"/>
  <c r="AU49" i="6"/>
  <c r="AX49" i="6"/>
  <c r="AX45" i="6"/>
  <c r="AS45" i="6" s="1"/>
  <c r="AU45" i="6"/>
  <c r="AW45" i="6"/>
  <c r="AR45" i="6" s="1"/>
  <c r="AV45" i="6"/>
  <c r="AX44" i="6"/>
  <c r="AS44" i="6" s="1"/>
  <c r="AW44" i="6"/>
  <c r="AR44" i="6" s="1"/>
  <c r="AU44" i="6"/>
  <c r="AV44" i="6"/>
  <c r="AX43" i="6"/>
  <c r="AS43" i="6" s="1"/>
  <c r="AU43" i="6"/>
  <c r="AW43" i="6"/>
  <c r="AR43" i="6" s="1"/>
  <c r="AV43" i="6"/>
  <c r="AX42" i="6"/>
  <c r="AS42" i="6" s="1"/>
  <c r="AW42" i="6"/>
  <c r="AU42" i="6"/>
  <c r="AV42" i="6"/>
  <c r="AX41" i="6"/>
  <c r="AW41" i="6"/>
  <c r="AR41" i="6" s="1"/>
  <c r="AU41" i="6"/>
  <c r="AV41" i="6"/>
  <c r="AX40" i="6"/>
  <c r="AS40" i="6" s="1"/>
  <c r="AU40" i="6"/>
  <c r="AW40" i="6"/>
  <c r="AR40" i="6" s="1"/>
  <c r="AV40" i="6"/>
  <c r="AX39" i="6"/>
  <c r="AU39" i="6"/>
  <c r="AW39" i="6"/>
  <c r="AR39" i="6" s="1"/>
  <c r="AV39" i="6"/>
  <c r="AX38" i="6"/>
  <c r="AS38" i="6" s="1"/>
  <c r="AV38" i="6"/>
  <c r="AU38" i="6"/>
  <c r="AW38" i="6"/>
  <c r="AX37" i="6"/>
  <c r="AS37" i="6" s="1"/>
  <c r="AW37" i="6"/>
  <c r="AR37" i="6" s="1"/>
  <c r="AU37" i="6"/>
  <c r="AV37" i="6"/>
  <c r="AX36" i="6"/>
  <c r="AS36" i="6" s="1"/>
  <c r="AU36" i="6"/>
  <c r="AW36" i="6"/>
  <c r="AR36" i="6" s="1"/>
  <c r="AV36" i="6"/>
  <c r="AX35" i="6"/>
  <c r="AS35" i="6" s="1"/>
  <c r="AU35" i="6"/>
  <c r="AW35" i="6"/>
  <c r="AR35" i="6" s="1"/>
  <c r="AV35" i="6"/>
  <c r="AX34" i="6"/>
  <c r="AS34" i="6" s="1"/>
  <c r="AW34" i="6"/>
  <c r="AR34" i="6" s="1"/>
  <c r="AU34" i="6"/>
  <c r="AV34" i="6"/>
  <c r="AX33" i="6"/>
  <c r="AS33" i="6" s="1"/>
  <c r="AW33" i="6"/>
  <c r="AR33" i="6" s="1"/>
  <c r="AV33" i="6"/>
  <c r="AU33" i="6"/>
  <c r="AX32" i="6"/>
  <c r="AS32" i="6" s="1"/>
  <c r="AU32" i="6"/>
  <c r="AW32" i="6"/>
  <c r="AR32" i="6" s="1"/>
  <c r="AV32" i="6"/>
  <c r="AX31" i="6"/>
  <c r="AS31" i="6" s="1"/>
  <c r="AW31" i="6"/>
  <c r="AR31" i="6" s="1"/>
  <c r="AU31" i="6"/>
  <c r="AV31" i="6"/>
  <c r="AX30" i="6"/>
  <c r="AS30" i="6" s="1"/>
  <c r="AW30" i="6"/>
  <c r="AR30" i="6" s="1"/>
  <c r="AU30" i="6"/>
  <c r="AV30" i="6"/>
  <c r="AX29" i="6"/>
  <c r="AS29" i="6" s="1"/>
  <c r="AW29" i="6"/>
  <c r="AR29" i="6" s="1"/>
  <c r="AV29" i="6"/>
  <c r="AU29" i="6"/>
  <c r="AW28" i="6"/>
  <c r="AR28" i="6" s="1"/>
  <c r="AV28" i="6"/>
  <c r="AU28" i="6"/>
  <c r="AX28" i="6"/>
  <c r="AS28" i="6" s="1"/>
  <c r="AX27" i="6"/>
  <c r="AS27" i="6" s="1"/>
  <c r="AW27" i="6"/>
  <c r="AV27" i="6"/>
  <c r="AU27" i="6"/>
  <c r="AX26" i="6"/>
  <c r="AS26" i="6" s="1"/>
  <c r="AW26" i="6"/>
  <c r="AR26" i="6" s="1"/>
  <c r="AV26" i="6"/>
  <c r="AU26" i="6"/>
  <c r="AX25" i="6"/>
  <c r="AS25" i="6" s="1"/>
  <c r="AU25" i="6"/>
  <c r="AW25" i="6"/>
  <c r="AR25" i="6" s="1"/>
  <c r="AV25" i="6"/>
  <c r="AX24" i="6"/>
  <c r="AS24" i="6" s="1"/>
  <c r="AW24" i="6"/>
  <c r="AR24" i="6" s="1"/>
  <c r="AU24" i="6"/>
  <c r="AV24" i="6"/>
  <c r="AX23" i="6"/>
  <c r="AS23" i="6" s="1"/>
  <c r="AW23" i="6"/>
  <c r="AR23" i="6" s="1"/>
  <c r="AU23" i="6"/>
  <c r="AV23" i="6"/>
  <c r="AX22" i="6"/>
  <c r="AS22" i="6" s="1"/>
  <c r="AW22" i="6"/>
  <c r="AR22" i="6" s="1"/>
  <c r="AU22" i="6"/>
  <c r="AV22" i="6"/>
  <c r="AX21" i="6"/>
  <c r="AS21" i="6" s="1"/>
  <c r="AU21" i="6"/>
  <c r="AW21" i="6"/>
  <c r="AR21" i="6" s="1"/>
  <c r="AV21" i="6"/>
  <c r="AX20" i="6"/>
  <c r="AS20" i="6" s="1"/>
  <c r="AU20" i="6"/>
  <c r="AW20" i="6"/>
  <c r="AR20" i="6" s="1"/>
  <c r="AV20" i="6"/>
  <c r="AW19" i="6"/>
  <c r="AR19" i="6" s="1"/>
  <c r="AV19" i="6"/>
  <c r="AU19" i="6"/>
  <c r="AX19" i="6"/>
  <c r="AS19" i="6" s="1"/>
  <c r="AX18" i="6"/>
  <c r="AS18" i="6" s="1"/>
  <c r="AW18" i="6"/>
  <c r="AR18" i="6" s="1"/>
  <c r="AV18" i="6"/>
  <c r="AU18" i="6"/>
  <c r="AX17" i="6"/>
  <c r="AS17" i="6" s="1"/>
  <c r="AU17" i="6"/>
  <c r="AW17" i="6"/>
  <c r="AR17" i="6" s="1"/>
  <c r="AV17" i="6"/>
  <c r="AX16" i="6"/>
  <c r="AS16" i="6" s="1"/>
  <c r="AW16" i="6"/>
  <c r="AR16" i="6" s="1"/>
  <c r="AV16" i="6"/>
  <c r="AU16" i="6"/>
  <c r="AX15" i="6"/>
  <c r="AS15" i="6" s="1"/>
  <c r="AW15" i="6"/>
  <c r="AR15" i="6" s="1"/>
  <c r="AV15" i="6"/>
  <c r="AU15" i="6"/>
  <c r="AX14" i="6"/>
  <c r="AS14" i="6" s="1"/>
  <c r="AU14" i="6"/>
  <c r="AW14" i="6"/>
  <c r="AR14" i="6" s="1"/>
  <c r="AV14" i="6"/>
  <c r="AX13" i="6"/>
  <c r="AS13" i="6" s="1"/>
  <c r="AW13" i="6"/>
  <c r="AR13" i="6" s="1"/>
  <c r="AU13" i="6"/>
  <c r="AV13" i="6"/>
  <c r="AX12" i="6"/>
  <c r="AS12" i="6" s="1"/>
  <c r="AW12" i="6"/>
  <c r="AR12" i="6" s="1"/>
  <c r="AV12" i="6"/>
  <c r="AU12" i="6"/>
  <c r="AX11" i="6"/>
  <c r="AS11" i="6" s="1"/>
  <c r="AU11" i="6"/>
  <c r="AW11" i="6"/>
  <c r="AR11" i="6" s="1"/>
  <c r="AV11" i="6"/>
  <c r="AX10" i="6"/>
  <c r="AS10" i="6" s="1"/>
  <c r="AU10" i="6"/>
  <c r="AW10" i="6"/>
  <c r="AR10" i="6" s="1"/>
  <c r="AV10" i="6"/>
  <c r="Q9" i="1"/>
  <c r="AX9" i="6" s="1"/>
  <c r="AS9" i="6" s="1"/>
  <c r="N9" i="1"/>
  <c r="AV9" i="6" s="1"/>
  <c r="M9" i="1"/>
  <c r="AU9" i="6" s="1"/>
  <c r="P9" i="1"/>
  <c r="AW9" i="6" s="1"/>
  <c r="AR9" i="6" s="1"/>
  <c r="AX8" i="6"/>
  <c r="AS8" i="6" s="1"/>
  <c r="AW8" i="6"/>
  <c r="AR8" i="6" s="1"/>
  <c r="AV8" i="6"/>
  <c r="AU8" i="6"/>
  <c r="AX7" i="6"/>
  <c r="AS7" i="6" s="1"/>
  <c r="AW7" i="6"/>
  <c r="AR7" i="6" s="1"/>
  <c r="AU7" i="6"/>
  <c r="AV7" i="6"/>
  <c r="AX6" i="6"/>
  <c r="AS6" i="6" s="1"/>
  <c r="AW6" i="6"/>
  <c r="AR6" i="6" s="1"/>
  <c r="AV6" i="6"/>
  <c r="AU6" i="6"/>
  <c r="AX5" i="6"/>
  <c r="AS5" i="6" s="1"/>
  <c r="AU5" i="6"/>
  <c r="AW5" i="6"/>
  <c r="AR5" i="6" s="1"/>
  <c r="AV5" i="6"/>
  <c r="AX4" i="6"/>
  <c r="AS4" i="6" s="1"/>
  <c r="AW4" i="6"/>
  <c r="AR4" i="6" s="1"/>
  <c r="AV4" i="6"/>
  <c r="AU4" i="6"/>
  <c r="AV3" i="6"/>
  <c r="AW3" i="6"/>
  <c r="AR3" i="6" s="1"/>
  <c r="AU3" i="6"/>
  <c r="AX3" i="6"/>
  <c r="AS3" i="6" s="1"/>
  <c r="AY33" i="6" l="1"/>
  <c r="AY29" i="6"/>
  <c r="AY27" i="6"/>
  <c r="AY26" i="6"/>
  <c r="AY18" i="6"/>
  <c r="AY16" i="6"/>
  <c r="AY15" i="6"/>
  <c r="AY12" i="6"/>
  <c r="AY8" i="6"/>
  <c r="AY4" i="6"/>
  <c r="AY63" i="6"/>
  <c r="AY59" i="6"/>
  <c r="M47" i="1"/>
  <c r="AY62" i="6"/>
  <c r="AY3" i="6"/>
  <c r="AY19" i="6"/>
  <c r="AY24" i="6"/>
  <c r="AY52" i="6"/>
  <c r="AY54" i="6"/>
  <c r="AY10" i="6"/>
  <c r="AY14" i="6"/>
  <c r="AY17" i="6"/>
  <c r="AY21" i="6"/>
  <c r="AY51" i="6"/>
  <c r="AY55" i="6"/>
  <c r="AY56" i="6"/>
  <c r="AY66" i="6"/>
  <c r="AY65" i="6"/>
  <c r="AY64" i="6"/>
  <c r="AY57" i="6"/>
  <c r="AY53" i="6"/>
  <c r="AY50" i="6"/>
  <c r="AY49" i="6"/>
  <c r="AY45" i="6"/>
  <c r="AY44" i="6"/>
  <c r="AY43" i="6"/>
  <c r="AY42" i="6"/>
  <c r="AY41" i="6"/>
  <c r="AY40" i="6"/>
  <c r="AY39" i="6"/>
  <c r="AY38" i="6"/>
  <c r="AY37" i="6"/>
  <c r="AY36" i="6"/>
  <c r="AY35" i="6"/>
  <c r="AY34" i="6"/>
  <c r="AY32" i="6"/>
  <c r="AY31" i="6"/>
  <c r="AY30" i="6"/>
  <c r="AY28" i="6"/>
  <c r="AY25" i="6"/>
  <c r="AY23" i="6"/>
  <c r="AY22" i="6"/>
  <c r="AY20" i="6"/>
  <c r="AY13" i="6"/>
  <c r="AY11" i="6"/>
  <c r="AY9" i="6"/>
  <c r="AY7" i="6"/>
  <c r="AY6" i="6"/>
  <c r="AY5" i="6"/>
</calcChain>
</file>

<file path=xl/sharedStrings.xml><?xml version="1.0" encoding="utf-8"?>
<sst xmlns="http://schemas.openxmlformats.org/spreadsheetml/2006/main" count="303" uniqueCount="117">
  <si>
    <t>チェック項目</t>
    <rPh sb="4" eb="6">
      <t>コウモク</t>
    </rPh>
    <phoneticPr fontId="1"/>
  </si>
  <si>
    <t>はい</t>
    <phoneticPr fontId="1"/>
  </si>
  <si>
    <t>どちらとも
いえない</t>
    <phoneticPr fontId="1"/>
  </si>
  <si>
    <t>いいえ</t>
    <phoneticPr fontId="1"/>
  </si>
  <si>
    <t>改善目標、工夫している点など</t>
    <rPh sb="0" eb="2">
      <t>カイゼン</t>
    </rPh>
    <rPh sb="2" eb="4">
      <t>モクヒョウ</t>
    </rPh>
    <rPh sb="5" eb="7">
      <t>クフウ</t>
    </rPh>
    <rPh sb="11" eb="12">
      <t>テン</t>
    </rPh>
    <phoneticPr fontId="1"/>
  </si>
  <si>
    <t>利用定員が指導訓練室等スペースとの関係で適切であるか</t>
    <phoneticPr fontId="1"/>
  </si>
  <si>
    <t xml:space="preserve">事業所の設備等について、バリアフリー化の配慮が適切になされているか </t>
    <phoneticPr fontId="1"/>
  </si>
  <si>
    <t>この自己評価の結果を、事業所の会報やホームページ等で公開しているか</t>
    <phoneticPr fontId="1"/>
  </si>
  <si>
    <t>第三者による外部評価を行い、評価結果を業務改善につなげているか</t>
    <phoneticPr fontId="1"/>
  </si>
  <si>
    <t>職員の資質の向上を行うために、研修の機会を確保しているか</t>
    <phoneticPr fontId="1"/>
  </si>
  <si>
    <t>アセスメントを適切に行い、子どもと保護者のニーズや課題を客観的に分析した上で、放課後等デイサービス計画を作成しているか</t>
    <phoneticPr fontId="1"/>
  </si>
  <si>
    <t>子どもの適応行動の状況を図るために、標準化されたアセスメントツールを使用しているか</t>
    <phoneticPr fontId="1"/>
  </si>
  <si>
    <t>活動プログラムの立案をチームで行っているか</t>
    <phoneticPr fontId="1"/>
  </si>
  <si>
    <t>活動プログラムが固定化しないよう工夫しているか</t>
    <phoneticPr fontId="1"/>
  </si>
  <si>
    <t>平日、休日、長期休暇に応じて、課題をきめ細やかに設定して支援しているか</t>
    <phoneticPr fontId="1"/>
  </si>
  <si>
    <t>支援開始前には職員間で必ず打合せをし、その日行われる支援の内容や役割分担について確認しているか</t>
    <phoneticPr fontId="1"/>
  </si>
  <si>
    <t>日々の支援に関して正しく記録をとることを徹底し、支援の検証・改善につなげているか</t>
    <phoneticPr fontId="1"/>
  </si>
  <si>
    <t xml:space="preserve">保護者等向け評価表を活用する等によりアンケート調査を実施して保護者等の意向等を把握し、業務改善につなげているか </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</si>
  <si>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</si>
  <si>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</si>
  <si>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学校との情報共有（年間計画・行事予定等の交換、子どもの下校時刻の確認等）、連絡調整（送迎時の対応、トラブル発生時の連絡）を適切に行っているか</t>
    <phoneticPr fontId="1"/>
  </si>
  <si>
    <t>医療的ケアが必要な子どもを受け入れる場合は、子どもの主治医等と連絡体制を整えているか</t>
    <phoneticPr fontId="1"/>
  </si>
  <si>
    <t>就学前に利用していた保育所や幼稚園、認定こども園、児童発達支援事業所等との間で情報共有と相互理解に努めているか</t>
    <phoneticPr fontId="1"/>
  </si>
  <si>
    <t>学校を卒業し、放課後等デイサービス事業所から障害福祉サービス事業所等へ移行する場合、それまでの支援内容等の情報を提供する等しているか</t>
    <phoneticPr fontId="1"/>
  </si>
  <si>
    <t>保護者の対応力の向上を図る観点から、保護者に対してペアレント･トレーニング等の支援を行っているか</t>
    <phoneticPr fontId="1"/>
  </si>
  <si>
    <t>運営規程、支援の内容、利用者負担等について丁寧な説明を行っているか</t>
    <phoneticPr fontId="1"/>
  </si>
  <si>
    <t>父母の会の活動を支援したり、保護者会等を開催する等により、保護者同士の連携を支援しているか</t>
    <phoneticPr fontId="1"/>
  </si>
  <si>
    <t>保護者からの子育ての悩み等に対する相談に適切に応じ、必要な助言と支援を行っているか</t>
    <phoneticPr fontId="1"/>
  </si>
  <si>
    <t xml:space="preserve">個人情報に十分注意しているか </t>
  </si>
  <si>
    <t>子どもや保護者からの苦情について、対応の体制を整備するとともに、子どもや保護者に周知し、苦情があった場合に迅速かつ適切に対応しているか</t>
    <phoneticPr fontId="1"/>
  </si>
  <si>
    <t>障害のある子どもや保護者との意思の疎通や情報伝達のための配慮をしているか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</si>
  <si>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</si>
  <si>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</si>
  <si>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</si>
  <si>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</si>
  <si>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緊急時対応マニュアル、防犯マニュアル、感染症対応マニュアルを策定し、職員や保護者に周知しているか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</si>
  <si>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</si>
  <si>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</si>
  <si>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子どもの状況に応じて、個別活動と集団活動を適宜組み合わせて放課後等デイサービス計画を作成しているか</t>
    <phoneticPr fontId="1"/>
  </si>
  <si>
    <t>支援終了後には、職員間で必ず打合せをし、その日行われた支援の振り返りを行い､気付いた点等を共有しているか</t>
    <phoneticPr fontId="1"/>
  </si>
  <si>
    <t xml:space="preserve">定期的にモニタリングを行い、放課後等デイサービス計画の見直しの必要性を判断しているか </t>
    <phoneticPr fontId="1"/>
  </si>
  <si>
    <t>ガイドラインの総則の基本活動を複数組み合わせて支援を行っているか</t>
    <phoneticPr fontId="1"/>
  </si>
  <si>
    <t>児童発達支援センターや発達障害者支援センター等の専門機関と連携し、助言や研修を受けているか</t>
    <phoneticPr fontId="1"/>
  </si>
  <si>
    <t>放課後児童クラブや児童館との交流や、障害のない子どもと活動する機会があるか</t>
    <phoneticPr fontId="1"/>
  </si>
  <si>
    <t>（地域自立支援）協議会等へ積極的に参加しているか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</si>
  <si>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</si>
  <si>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</si>
  <si>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</si>
  <si>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</si>
  <si>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</si>
  <si>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</si>
  <si>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</si>
  <si>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</si>
  <si>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</si>
  <si>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ご意見</t>
    <rPh sb="1" eb="3">
      <t>イケン</t>
    </rPh>
    <phoneticPr fontId="1"/>
  </si>
  <si>
    <t>職員の配置数や専門性は適切であるか</t>
    <phoneticPr fontId="1"/>
  </si>
  <si>
    <t>個人情報に十分注意しているか</t>
    <phoneticPr fontId="1"/>
  </si>
  <si>
    <t>子どもは通所を楽しみにしているか</t>
    <phoneticPr fontId="1"/>
  </si>
  <si>
    <t>事業所の支援に満足しているか</t>
    <phoneticPr fontId="1"/>
  </si>
  <si>
    <t>（i ）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
（ii ）事業所の日々の支援の中で、一定の目的を持って行われる個々の活動のこと。子どもの障害特性や課題、平日／休日／長期休暇の別等に応じて柔軟に組み合わせて実施されることが想定されている。</t>
    <phoneticPr fontId="1"/>
  </si>
  <si>
    <t>子どもの活動等のスペースが十分に確保
されているか</t>
    <phoneticPr fontId="1"/>
  </si>
  <si>
    <t>事業所の設備等は、スロープや手すりの
設置などバリアフリー化の配慮が適切に
なされているか</t>
    <rPh sb="19" eb="21">
      <t>セッチ</t>
    </rPh>
    <phoneticPr fontId="1"/>
  </si>
  <si>
    <t>子どもや保護者からの苦情について、対応の体制を整備するとともに、子どもや保護者に周知・説明し、苦情があった場合に迅速かつ適切に対応しているか</t>
    <rPh sb="17" eb="19">
      <t>タイオウ</t>
    </rPh>
    <rPh sb="32" eb="33">
      <t>コ</t>
    </rPh>
    <rPh sb="36" eb="39">
      <t>ホゴシャ</t>
    </rPh>
    <phoneticPr fontId="1"/>
  </si>
  <si>
    <t>無回答</t>
    <rPh sb="0" eb="3">
      <t>ムカイトウ</t>
    </rPh>
    <phoneticPr fontId="1"/>
  </si>
  <si>
    <t>放課後児童クラブや児童館との交流や、障害のない子どもと活動する機会があるか</t>
    <rPh sb="19" eb="20">
      <t>ガイ</t>
    </rPh>
    <phoneticPr fontId="1"/>
  </si>
  <si>
    <t>日頃から子どもの状況を保護者と伝え合い、子どもの発達の状況や課題について共通理解ができているか</t>
    <phoneticPr fontId="1"/>
  </si>
  <si>
    <t>保護者に対して面談や、育児に関する助言等の支援が行われているか</t>
    <phoneticPr fontId="1"/>
  </si>
  <si>
    <t>父母の会の活動の支援や、保護者会等の開催等により保護者同士の連携が支援されているか</t>
    <phoneticPr fontId="1"/>
  </si>
  <si>
    <t>子どもや保護者との意思の疎通や情報伝達のための配慮がなされているか</t>
    <phoneticPr fontId="1"/>
  </si>
  <si>
    <t>子どもと保護者のニーズや課題が客観的に分析された上で、放課後等デイサービス　　　　　　　　　　　　　　　　　　　　　　　　　　　　計画（i）が作成されているか</t>
    <rPh sb="19" eb="21">
      <t>ブンセキ</t>
    </rPh>
    <phoneticPr fontId="1"/>
  </si>
  <si>
    <t>活動プログラム（ii）が固定化しないよう工夫されているか</t>
    <phoneticPr fontId="1"/>
  </si>
  <si>
    <t>支援の内容、利用者負担等について丁寧な説明がなされたか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</si>
  <si>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</si>
  <si>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</si>
  <si>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</si>
  <si>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t xml:space="preserve"> </t>
    <phoneticPr fontId="1"/>
  </si>
  <si>
    <t>満足</t>
    <rPh sb="0" eb="2">
      <t>マンゾク</t>
    </rPh>
    <phoneticPr fontId="1"/>
  </si>
  <si>
    <t>不満</t>
    <rPh sb="0" eb="2">
      <t>フマン</t>
    </rPh>
    <phoneticPr fontId="1"/>
  </si>
  <si>
    <t>どちらでもない</t>
    <phoneticPr fontId="1"/>
  </si>
  <si>
    <t>保護者への説明等</t>
    <rPh sb="0" eb="3">
      <t>ホゴシャ</t>
    </rPh>
    <rPh sb="5" eb="7">
      <t>セツメイ</t>
    </rPh>
    <rPh sb="7" eb="8">
      <t>トウ</t>
    </rPh>
    <phoneticPr fontId="1"/>
  </si>
  <si>
    <t>わからない</t>
    <phoneticPr fontId="1"/>
  </si>
  <si>
    <t>わからない</t>
    <phoneticPr fontId="1"/>
  </si>
  <si>
    <t>⑦今は利用できませんが、時々子どもの様子が外から見れます。放課後デイサービスは、親子とても助かっていると思います。子供も成長感じられます。</t>
    <rPh sb="1" eb="2">
      <t>イマ</t>
    </rPh>
    <rPh sb="3" eb="5">
      <t>リヨウ</t>
    </rPh>
    <rPh sb="12" eb="14">
      <t>トキドキ</t>
    </rPh>
    <rPh sb="14" eb="15">
      <t>コ</t>
    </rPh>
    <rPh sb="18" eb="20">
      <t>ヨウス</t>
    </rPh>
    <rPh sb="21" eb="22">
      <t>ソト</t>
    </rPh>
    <rPh sb="24" eb="25">
      <t>ミ</t>
    </rPh>
    <rPh sb="29" eb="32">
      <t>ホウカゴ</t>
    </rPh>
    <rPh sb="40" eb="42">
      <t>オヤコ</t>
    </rPh>
    <rPh sb="45" eb="46">
      <t>タス</t>
    </rPh>
    <rPh sb="52" eb="53">
      <t>オモ</t>
    </rPh>
    <rPh sb="57" eb="59">
      <t>コドモ</t>
    </rPh>
    <rPh sb="60" eb="63">
      <t>セイチョウカン</t>
    </rPh>
    <phoneticPr fontId="1"/>
  </si>
  <si>
    <t>回収率</t>
    <rPh sb="0" eb="3">
      <t>カイシュウリツ</t>
    </rPh>
    <phoneticPr fontId="1"/>
  </si>
  <si>
    <t>％</t>
    <phoneticPr fontId="1"/>
  </si>
  <si>
    <t>％</t>
    <phoneticPr fontId="1"/>
  </si>
  <si>
    <t>（i ）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ii ）事業所の日々の支援の中で、一定の目的を持って行われる個々の活動のこと。子どもの障害特性や課題、平日／休日／長期休暇の別等に応じて柔軟に組み合わせて実施されることが想定されている。</t>
    <phoneticPr fontId="1"/>
  </si>
  <si>
    <t>②なかなかむずかしく、人数的にも時間的にもかんたんな事ではないだろうから。（どちらともいえない）</t>
    <rPh sb="11" eb="14">
      <t>ニンズウテキ</t>
    </rPh>
    <rPh sb="16" eb="19">
      <t>ジカンテキ</t>
    </rPh>
    <rPh sb="26" eb="27">
      <t>コト</t>
    </rPh>
    <phoneticPr fontId="1"/>
  </si>
  <si>
    <t>②経験がない。（いいえ）</t>
    <rPh sb="1" eb="3">
      <t>ケイケン</t>
    </rPh>
    <phoneticPr fontId="1"/>
  </si>
  <si>
    <t>②人数的、時間的にむずかしそう。（どちらともいえない）</t>
    <rPh sb="1" eb="4">
      <t>ニンズウテキ</t>
    </rPh>
    <rPh sb="5" eb="8">
      <t>ジカンテキ</t>
    </rPh>
    <phoneticPr fontId="1"/>
  </si>
  <si>
    <t>②経験がない。（わからない）</t>
    <rPh sb="1" eb="3">
      <t>ケイケン</t>
    </rPh>
    <phoneticPr fontId="1"/>
  </si>
  <si>
    <t>⑦とても広くて用途に合わせてすごすことができてよい。（はい）</t>
    <rPh sb="4" eb="5">
      <t>ヒロ</t>
    </rPh>
    <rPh sb="7" eb="9">
      <t>ヨウト</t>
    </rPh>
    <rPh sb="10" eb="11">
      <t>ア</t>
    </rPh>
    <phoneticPr fontId="1"/>
  </si>
  <si>
    <t>②経験がない。（いいえ）⑦コロナで今はないですがいつもイベント開催していただいている。（はい）</t>
    <rPh sb="1" eb="3">
      <t>ケイケン</t>
    </rPh>
    <rPh sb="17" eb="18">
      <t>イマ</t>
    </rPh>
    <rPh sb="31" eb="33">
      <t>カイサイ</t>
    </rPh>
    <phoneticPr fontId="1"/>
  </si>
  <si>
    <t>⑧「てんてんだより」にて子供たちの楽しそうな写真がカラーでのっていて、とても良いなと思った。（はい）</t>
    <rPh sb="12" eb="14">
      <t>コドモ</t>
    </rPh>
    <rPh sb="17" eb="18">
      <t>タノ</t>
    </rPh>
    <rPh sb="22" eb="24">
      <t>シャシン</t>
    </rPh>
    <rPh sb="38" eb="39">
      <t>ヨ</t>
    </rPh>
    <rPh sb="42" eb="43">
      <t>オモ</t>
    </rPh>
    <phoneticPr fontId="1"/>
  </si>
  <si>
    <t>⑦先生みんなやさしい。温かいので安心して過ごしてくれています。（はい）⑧行きしぶりはあるが、行ったら次いつ行くの？と楽しそうにはなしてくれる。（はい）</t>
    <rPh sb="1" eb="3">
      <t>センセイ</t>
    </rPh>
    <rPh sb="11" eb="12">
      <t>アタタ</t>
    </rPh>
    <rPh sb="16" eb="18">
      <t>アンシン</t>
    </rPh>
    <rPh sb="20" eb="21">
      <t>ス</t>
    </rPh>
    <rPh sb="36" eb="37">
      <t>イ</t>
    </rPh>
    <rPh sb="46" eb="47">
      <t>イ</t>
    </rPh>
    <rPh sb="50" eb="51">
      <t>ツギ</t>
    </rPh>
    <rPh sb="53" eb="54">
      <t>イ</t>
    </rPh>
    <rPh sb="58" eb="59">
      <t>タノ</t>
    </rPh>
    <phoneticPr fontId="1"/>
  </si>
  <si>
    <t>⑰先生方のお名前と顔がハッキリわからないので、一覧にしていただきたい。（わからない）</t>
    <rPh sb="1" eb="4">
      <t>センセイガタ</t>
    </rPh>
    <rPh sb="6" eb="8">
      <t>ナマエ</t>
    </rPh>
    <rPh sb="9" eb="10">
      <t>カオ</t>
    </rPh>
    <rPh sb="23" eb="25">
      <t>イチラン</t>
    </rPh>
    <phoneticPr fontId="1"/>
  </si>
  <si>
    <t>⑦いろいろなイベントや制作やお出かけなどして下さって、親子共々満足しています。（はい）⑧いついっても温かく迎えていただき、安心して子どもを預けられます。（はい）⑲とても満足しています。（はい）</t>
    <rPh sb="11" eb="13">
      <t>セイサク</t>
    </rPh>
    <rPh sb="15" eb="16">
      <t>デ</t>
    </rPh>
    <rPh sb="22" eb="23">
      <t>クダ</t>
    </rPh>
    <rPh sb="27" eb="29">
      <t>オヤコ</t>
    </rPh>
    <rPh sb="29" eb="31">
      <t>トモドモ</t>
    </rPh>
    <rPh sb="31" eb="33">
      <t>マンゾク</t>
    </rPh>
    <rPh sb="50" eb="51">
      <t>アタタ</t>
    </rPh>
    <rPh sb="53" eb="54">
      <t>ムカ</t>
    </rPh>
    <rPh sb="61" eb="63">
      <t>アンシン</t>
    </rPh>
    <rPh sb="65" eb="66">
      <t>コ</t>
    </rPh>
    <rPh sb="69" eb="70">
      <t>アズ</t>
    </rPh>
    <rPh sb="84" eb="86">
      <t>マンゾク</t>
    </rPh>
    <phoneticPr fontId="1"/>
  </si>
  <si>
    <t>②経験がない。（わからない）㉒苦情があるのかわからないため、どちらともいえないにしています。（どちらともいえない）</t>
    <rPh sb="1" eb="3">
      <t>ケイケン</t>
    </rPh>
    <rPh sb="15" eb="17">
      <t>クジョウ</t>
    </rPh>
    <phoneticPr fontId="1"/>
  </si>
  <si>
    <t>⑤前日の振り返りも含め、スタッフがよりよい支援の方向性を確認できている。（はい）</t>
    <rPh sb="1" eb="3">
      <t>ゼンジツ</t>
    </rPh>
    <rPh sb="21" eb="23">
      <t>シエン</t>
    </rPh>
    <rPh sb="24" eb="26">
      <t>ホウコウ</t>
    </rPh>
    <rPh sb="26" eb="27">
      <t>セイ</t>
    </rPh>
    <rPh sb="28" eb="30">
      <t>カクニン</t>
    </rPh>
    <phoneticPr fontId="1"/>
  </si>
  <si>
    <t>⑥わからない。（どちらともいえない）</t>
    <phoneticPr fontId="1"/>
  </si>
  <si>
    <t>⑥学校からの連絡変更が急な場合ありわからない。（無回答）</t>
    <rPh sb="1" eb="3">
      <t>ガッコウ</t>
    </rPh>
    <rPh sb="6" eb="10">
      <t>レンラクヘンコウ</t>
    </rPh>
    <rPh sb="11" eb="12">
      <t>キュウ</t>
    </rPh>
    <rPh sb="13" eb="15">
      <t>バアイ</t>
    </rPh>
    <rPh sb="24" eb="27">
      <t>ムカイトウ</t>
    </rPh>
    <phoneticPr fontId="1"/>
  </si>
  <si>
    <t>⑥わからない。（無回答）</t>
  </si>
  <si>
    <t>⑥わからない。（無回答）</t>
    <phoneticPr fontId="1"/>
  </si>
  <si>
    <t>⑥コロナ渦の中での交流は自しゅくなど気を抜かない方がよいかと。（いいえ）</t>
    <rPh sb="4" eb="5">
      <t>カ</t>
    </rPh>
    <rPh sb="6" eb="7">
      <t>ナカ</t>
    </rPh>
    <rPh sb="9" eb="11">
      <t>コウリュウ</t>
    </rPh>
    <rPh sb="12" eb="13">
      <t>ジ</t>
    </rPh>
    <rPh sb="18" eb="19">
      <t>キ</t>
    </rPh>
    <rPh sb="20" eb="21">
      <t>ヌ</t>
    </rPh>
    <rPh sb="24" eb="25">
      <t>ホウ</t>
    </rPh>
    <phoneticPr fontId="1"/>
  </si>
  <si>
    <t>⑥コロナ渦で今は会合はやめた方がよいかと。（無回答）</t>
    <rPh sb="4" eb="5">
      <t>カ</t>
    </rPh>
    <rPh sb="6" eb="7">
      <t>イマ</t>
    </rPh>
    <rPh sb="8" eb="10">
      <t>カイゴウ</t>
    </rPh>
    <rPh sb="14" eb="15">
      <t>ホウ</t>
    </rPh>
    <phoneticPr fontId="1"/>
  </si>
  <si>
    <t>⑦いない。（いいえ）</t>
    <phoneticPr fontId="1"/>
  </si>
  <si>
    <t>⑥わからない。（無回答）㉚コロナ流行のため難しいと思われます。（どちらともいえない）</t>
    <rPh sb="16" eb="18">
      <t>リュウコウ</t>
    </rPh>
    <rPh sb="21" eb="22">
      <t>ムズカ</t>
    </rPh>
    <rPh sb="25" eb="26">
      <t>オモ</t>
    </rPh>
    <phoneticPr fontId="1"/>
  </si>
  <si>
    <t>㉛十分にしていただいていると思います。（はい）</t>
    <rPh sb="1" eb="3">
      <t>ジュウブン</t>
    </rPh>
    <rPh sb="14" eb="15">
      <t>オモ</t>
    </rPh>
    <phoneticPr fontId="1"/>
  </si>
  <si>
    <t>㉚コロナ流行のため難しいと思われます。（どちらともいえない）</t>
    <phoneticPr fontId="1"/>
  </si>
  <si>
    <t>⑨定員をこえていることが常態化している。（はい）</t>
    <rPh sb="1" eb="3">
      <t>テイイン</t>
    </rPh>
    <rPh sb="12" eb="15">
      <t>ジョウタイカ</t>
    </rPh>
    <phoneticPr fontId="1"/>
  </si>
  <si>
    <t>⑥時々難しい日があるのでどちらとも言えない。（無回答）⑨個別の支援が必要な場面（トイレ、食事介助など）ではもう一人担当している子どもを見る人がいないため、フリーが必要。（いいえ）</t>
    <rPh sb="1" eb="3">
      <t>トキドキ</t>
    </rPh>
    <rPh sb="3" eb="4">
      <t>ムズカ</t>
    </rPh>
    <rPh sb="6" eb="7">
      <t>ヒ</t>
    </rPh>
    <rPh sb="17" eb="18">
      <t>イ</t>
    </rPh>
    <rPh sb="28" eb="30">
      <t>コベツ</t>
    </rPh>
    <rPh sb="31" eb="33">
      <t>シエン</t>
    </rPh>
    <rPh sb="34" eb="36">
      <t>ヒツヨウ</t>
    </rPh>
    <rPh sb="37" eb="39">
      <t>バメン</t>
    </rPh>
    <rPh sb="44" eb="48">
      <t>ショクジカイジョ</t>
    </rPh>
    <rPh sb="55" eb="59">
      <t>ヒトリタントウ</t>
    </rPh>
    <rPh sb="63" eb="64">
      <t>コ</t>
    </rPh>
    <rPh sb="67" eb="68">
      <t>ミ</t>
    </rPh>
    <rPh sb="69" eb="70">
      <t>ヒト</t>
    </rPh>
    <rPh sb="81" eb="83">
      <t>ヒツヨウ</t>
    </rPh>
    <phoneticPr fontId="1"/>
  </si>
  <si>
    <t>⑥車イスの利用時段差で時間がてこずりどちらとも言えない。（無回答）⑨車イスでスロープをあがるの困難。</t>
    <rPh sb="1" eb="2">
      <t>クルマ</t>
    </rPh>
    <rPh sb="5" eb="8">
      <t>リヨウジ</t>
    </rPh>
    <rPh sb="8" eb="10">
      <t>ダンサ</t>
    </rPh>
    <rPh sb="11" eb="13">
      <t>ジカン</t>
    </rPh>
    <rPh sb="23" eb="24">
      <t>イ</t>
    </rPh>
    <rPh sb="34" eb="35">
      <t>クルマ</t>
    </rPh>
    <rPh sb="47" eb="49">
      <t>コンナン</t>
    </rPh>
    <phoneticPr fontId="1"/>
  </si>
  <si>
    <t>⑨翌日の保育前ミーティング実施している。（はい）</t>
    <rPh sb="1" eb="3">
      <t>ヨクジツ</t>
    </rPh>
    <rPh sb="4" eb="7">
      <t>ホイクマエ</t>
    </rPh>
    <rPh sb="13" eb="15">
      <t>ジッシ</t>
    </rPh>
    <phoneticPr fontId="1"/>
  </si>
  <si>
    <t>⑨すぐに目につくところがあるのか、避難訓練同様職員の動きをシュミレーションする必要がある。（はい）保護者に周知は不明⑨</t>
    <rPh sb="4" eb="5">
      <t>メ</t>
    </rPh>
    <rPh sb="17" eb="21">
      <t>ヒナンクンレン</t>
    </rPh>
    <rPh sb="21" eb="23">
      <t>ドウヨウ</t>
    </rPh>
    <rPh sb="23" eb="25">
      <t>ショクイン</t>
    </rPh>
    <rPh sb="26" eb="27">
      <t>ウゴ</t>
    </rPh>
    <rPh sb="39" eb="41">
      <t>ヒツヨウ</t>
    </rPh>
    <rPh sb="49" eb="51">
      <t>ホゴ</t>
    </rPh>
    <rPh sb="51" eb="52">
      <t>シャ</t>
    </rPh>
    <rPh sb="53" eb="55">
      <t>シュウチ</t>
    </rPh>
    <rPh sb="56" eb="58">
      <t>フメイ</t>
    </rPh>
    <phoneticPr fontId="1"/>
  </si>
  <si>
    <t>⑨土曜日にすることが多く、限られた職員と利用者のみになっている。（はい）</t>
    <rPh sb="1" eb="4">
      <t>ドヨウビ</t>
    </rPh>
    <rPh sb="10" eb="11">
      <t>オオ</t>
    </rPh>
    <rPh sb="13" eb="14">
      <t>カギ</t>
    </rPh>
    <rPh sb="17" eb="19">
      <t>ショクイン</t>
    </rPh>
    <rPh sb="20" eb="23">
      <t>リヨウシャ</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</si>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</sst>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24"/>
      <color theme="1"/>
      <name val="AR P丸ゴシック体E"/>
      <family val="3"/>
      <charset val="128"/>
    </font>
    <font>
      <sz val="8"/>
      <color theme="1"/>
      <name val="AR P丸ゴシック体E"/>
      <family val="3"/>
      <charset val="128"/>
    </font>
    <font>
      <sz val="24"/>
      <color theme="1"/>
      <name val="AR P丸ゴシック体M"/>
      <family val="3"/>
      <charset val="128"/>
    </font>
    <font>
      <sz val="28"/>
      <color rgb="FFFF0000"/>
      <name val="AR P丸ゴシック体M"/>
      <family val="3"/>
      <charset val="128"/>
    </font>
    <font>
      <sz val="12"/>
      <color theme="1"/>
      <name val="AR P丸ゴシック体E"/>
      <family val="3"/>
      <charset val="128"/>
    </font>
    <font>
      <sz val="12"/>
      <color theme="1"/>
      <name val="AR P丸ゴシック体M"/>
      <family val="3"/>
      <charset val="128"/>
    </font>
    <font>
      <sz val="26"/>
      <color theme="1"/>
      <name val="富士ポップＰ"/>
      <family val="3"/>
      <charset val="128"/>
    </font>
    <font>
      <sz val="36"/>
      <color theme="1"/>
      <name val="HGSｺﾞｼｯｸM"/>
      <family val="3"/>
      <charset val="128"/>
    </font>
    <font>
      <sz val="18"/>
      <color theme="1"/>
      <name val="ＭＳ Ｐゴシック"/>
      <family val="2"/>
      <charset val="128"/>
      <scheme val="minor"/>
    </font>
    <font>
      <sz val="18"/>
      <color theme="1"/>
      <name val="ＭＳ Ｐゴシック"/>
      <family val="3"/>
      <charset val="128"/>
      <scheme val="minor"/>
    </font>
    <font>
      <sz val="20"/>
      <color theme="1"/>
      <name val="HGSｺﾞｼｯｸE"/>
      <family val="3"/>
      <charset val="128"/>
    </font>
    <font>
      <sz val="22"/>
      <color theme="1"/>
      <name val="ＭＳ Ｐゴシック"/>
      <family val="2"/>
      <charset val="128"/>
      <scheme val="minor"/>
    </font>
    <font>
      <sz val="22"/>
      <color theme="1"/>
      <name val="HG丸ｺﾞｼｯｸM-PRO"/>
      <family val="3"/>
      <charset val="128"/>
    </font>
    <font>
      <b/>
      <sz val="22"/>
      <color rgb="FF000000"/>
      <name val="HG丸ｺﾞｼｯｸM-PRO"/>
      <family val="3"/>
      <charset val="128"/>
    </font>
    <font>
      <b/>
      <sz val="10"/>
      <color theme="1"/>
      <name val="HG丸ｺﾞｼｯｸM-PRO"/>
      <family val="3"/>
      <charset val="128"/>
    </font>
    <font>
      <b/>
      <sz val="22"/>
      <color theme="1"/>
      <name val="HG丸ｺﾞｼｯｸM-PRO"/>
      <family val="3"/>
      <charset val="128"/>
    </font>
    <font>
      <sz val="24"/>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28"/>
      <color theme="1"/>
      <name val="富士ポップＰ"/>
      <family val="3"/>
      <charset val="128"/>
    </font>
    <font>
      <sz val="28"/>
      <color theme="1"/>
      <name val="ＭＳ Ｐゴシック"/>
      <family val="3"/>
      <charset val="128"/>
      <scheme val="major"/>
    </font>
    <font>
      <sz val="26"/>
      <color theme="1"/>
      <name val="ＭＳ Ｐゴシック"/>
      <family val="3"/>
      <charset val="128"/>
      <scheme val="maj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99FF"/>
        <bgColor indexed="64"/>
      </patternFill>
    </fill>
    <fill>
      <patternFill patternType="solid">
        <fgColor rgb="FF99FFCC"/>
        <bgColor indexed="64"/>
      </patternFill>
    </fill>
  </fills>
  <borders count="3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ck">
        <color indexed="64"/>
      </right>
      <top style="thin">
        <color auto="1"/>
      </top>
      <bottom style="thin">
        <color auto="1"/>
      </bottom>
      <diagonal/>
    </border>
    <border>
      <left style="thick">
        <color indexed="64"/>
      </left>
      <right/>
      <top style="thin">
        <color auto="1"/>
      </top>
      <bottom style="thin">
        <color auto="1"/>
      </bottom>
      <diagonal/>
    </border>
    <border>
      <left style="hair">
        <color indexed="64"/>
      </left>
      <right style="hair">
        <color indexed="64"/>
      </right>
      <top style="hair">
        <color indexed="64"/>
      </top>
      <bottom style="hair">
        <color indexed="64"/>
      </bottom>
      <diagonal/>
    </border>
    <border>
      <left/>
      <right style="thick">
        <color indexed="64"/>
      </right>
      <top style="thin">
        <color auto="1"/>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auto="1"/>
      </left>
      <right/>
      <top/>
      <bottom/>
      <diagonal/>
    </border>
    <border>
      <left style="hair">
        <color indexed="64"/>
      </left>
      <right style="hair">
        <color indexed="64"/>
      </right>
      <top/>
      <bottom/>
      <diagonal/>
    </border>
    <border>
      <left style="hair">
        <color indexed="64"/>
      </left>
      <right style="thin">
        <color indexed="64"/>
      </right>
      <top style="thin">
        <color auto="1"/>
      </top>
      <bottom style="thin">
        <color auto="1"/>
      </bottom>
      <diagonal/>
    </border>
    <border>
      <left style="hair">
        <color indexed="64"/>
      </left>
      <right style="thin">
        <color indexed="64"/>
      </right>
      <top/>
      <bottom style="thin">
        <color auto="1"/>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auto="1"/>
      </bottom>
      <diagonal/>
    </border>
    <border>
      <left style="hair">
        <color indexed="64"/>
      </left>
      <right style="hair">
        <color indexed="64"/>
      </right>
      <top/>
      <bottom style="thin">
        <color indexed="64"/>
      </bottom>
      <diagonal/>
    </border>
    <border>
      <left/>
      <right style="thin">
        <color auto="1"/>
      </right>
      <top/>
      <bottom style="thin">
        <color auto="1"/>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212">
    <xf numFmtId="0" fontId="0" fillId="0" borderId="0" xfId="0">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2"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0" fillId="3" borderId="2" xfId="0" applyFill="1" applyBorder="1" applyAlignment="1">
      <alignment horizontal="center" vertical="center"/>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12" fillId="0" borderId="0" xfId="0" applyFont="1" applyAlignment="1">
      <alignment horizontal="center" vertical="center"/>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4" fillId="0" borderId="2" xfId="0" applyFont="1" applyFill="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5" xfId="0" applyFont="1" applyBorder="1">
      <alignment vertical="center"/>
    </xf>
    <xf numFmtId="0" fontId="7" fillId="0" borderId="5"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9" xfId="0" applyFont="1" applyBorder="1">
      <alignment vertical="center"/>
    </xf>
    <xf numFmtId="0" fontId="12" fillId="0" borderId="9" xfId="0" applyFont="1" applyBorder="1" applyAlignment="1">
      <alignment horizontal="center" vertical="center"/>
    </xf>
    <xf numFmtId="0" fontId="0" fillId="0" borderId="0" xfId="0" applyFill="1">
      <alignment vertical="center"/>
    </xf>
    <xf numFmtId="0" fontId="9" fillId="0" borderId="5" xfId="0" applyFont="1" applyBorder="1" applyAlignment="1">
      <alignment horizontal="center" vertical="center" shrinkToFit="1"/>
    </xf>
    <xf numFmtId="0" fontId="0" fillId="0" borderId="0" xfId="0" applyBorder="1">
      <alignment vertical="center"/>
    </xf>
    <xf numFmtId="0" fontId="0" fillId="0" borderId="12" xfId="0" applyBorder="1">
      <alignment vertical="center"/>
    </xf>
    <xf numFmtId="0" fontId="9" fillId="0" borderId="17" xfId="0" applyFont="1" applyBorder="1" applyAlignment="1">
      <alignment horizontal="center" vertical="center" shrinkToFit="1"/>
    </xf>
    <xf numFmtId="0" fontId="10" fillId="0" borderId="17" xfId="0" applyFont="1" applyBorder="1" applyAlignment="1">
      <alignment horizontal="left" vertical="center" wrapText="1"/>
    </xf>
    <xf numFmtId="0" fontId="11" fillId="0" borderId="17" xfId="0" applyFont="1" applyBorder="1" applyAlignment="1">
      <alignment horizontal="center" vertical="center" shrinkToFit="1"/>
    </xf>
    <xf numFmtId="0" fontId="0" fillId="0" borderId="17" xfId="0" applyBorder="1">
      <alignment vertical="center"/>
    </xf>
    <xf numFmtId="0" fontId="0" fillId="0" borderId="19" xfId="0" applyBorder="1">
      <alignment vertical="center"/>
    </xf>
    <xf numFmtId="0" fontId="0" fillId="0" borderId="21" xfId="0" applyBorder="1">
      <alignment vertical="center"/>
    </xf>
    <xf numFmtId="0" fontId="14" fillId="0" borderId="1" xfId="0" applyFont="1" applyBorder="1" applyAlignment="1">
      <alignment vertical="center" shrinkToFit="1"/>
    </xf>
    <xf numFmtId="0" fontId="0" fillId="0" borderId="22" xfId="0" applyBorder="1">
      <alignment vertical="center"/>
    </xf>
    <xf numFmtId="0" fontId="0" fillId="0" borderId="23" xfId="0"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176" fontId="0" fillId="0" borderId="0" xfId="0" applyNumberFormat="1">
      <alignment vertical="center"/>
    </xf>
    <xf numFmtId="9" fontId="13" fillId="0" borderId="2" xfId="0" applyNumberFormat="1" applyFont="1" applyBorder="1" applyAlignment="1">
      <alignment horizontal="right" vertical="center"/>
    </xf>
    <xf numFmtId="9" fontId="13" fillId="0" borderId="5" xfId="0" applyNumberFormat="1" applyFont="1" applyBorder="1" applyAlignment="1">
      <alignment horizontal="right" vertical="center"/>
    </xf>
    <xf numFmtId="0" fontId="14" fillId="0" borderId="5"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0" fillId="0" borderId="26" xfId="0" applyBorder="1">
      <alignment vertical="center"/>
    </xf>
    <xf numFmtId="0" fontId="0" fillId="0" borderId="28" xfId="0" applyBorder="1">
      <alignment vertical="center"/>
    </xf>
    <xf numFmtId="0" fontId="0" fillId="0" borderId="30" xfId="0" applyBorder="1">
      <alignment vertical="center"/>
    </xf>
    <xf numFmtId="0" fontId="0" fillId="0" borderId="29" xfId="0" applyBorder="1">
      <alignment vertical="center"/>
    </xf>
    <xf numFmtId="0" fontId="0" fillId="0" borderId="31" xfId="0" applyBorder="1">
      <alignment vertical="center"/>
    </xf>
    <xf numFmtId="0" fontId="4" fillId="0" borderId="2" xfId="0" applyFont="1" applyBorder="1" applyAlignment="1">
      <alignment horizontal="center" vertical="center" shrinkToFit="1"/>
    </xf>
    <xf numFmtId="176" fontId="0" fillId="0" borderId="2" xfId="0" applyNumberFormat="1" applyBorder="1">
      <alignment vertical="center"/>
    </xf>
    <xf numFmtId="176" fontId="4" fillId="0" borderId="2" xfId="0" applyNumberFormat="1" applyFont="1" applyBorder="1" applyAlignment="1">
      <alignment horizontal="center" vertical="center"/>
    </xf>
    <xf numFmtId="176" fontId="6" fillId="0" borderId="2" xfId="0" applyNumberFormat="1" applyFont="1" applyBorder="1" applyAlignment="1">
      <alignment horizontal="center" vertical="center" wrapText="1"/>
    </xf>
    <xf numFmtId="176" fontId="4" fillId="0" borderId="2" xfId="0" applyNumberFormat="1" applyFont="1"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vertical="center" shrinkToFit="1"/>
    </xf>
    <xf numFmtId="0" fontId="16" fillId="0" borderId="0" xfId="0" applyFont="1" applyAlignment="1">
      <alignment vertical="center" shrinkToFit="1"/>
    </xf>
    <xf numFmtId="176" fontId="5" fillId="0" borderId="0" xfId="0" applyNumberFormat="1" applyFont="1" applyAlignment="1">
      <alignment vertical="center" shrinkToFit="1"/>
    </xf>
    <xf numFmtId="176" fontId="20" fillId="0" borderId="0" xfId="0" applyNumberFormat="1" applyFont="1">
      <alignment vertical="center"/>
    </xf>
    <xf numFmtId="0" fontId="21" fillId="0" borderId="0" xfId="0" applyFont="1" applyAlignment="1">
      <alignment vertical="center" shrinkToFit="1"/>
    </xf>
    <xf numFmtId="0" fontId="21" fillId="0" borderId="0" xfId="0" applyFont="1">
      <alignment vertical="center"/>
    </xf>
    <xf numFmtId="176" fontId="21" fillId="0" borderId="0" xfId="0" applyNumberFormat="1" applyFont="1">
      <alignment vertical="center"/>
    </xf>
    <xf numFmtId="0" fontId="11" fillId="0" borderId="2" xfId="0" applyFont="1" applyBorder="1" applyAlignment="1">
      <alignment horizontal="center" vertical="center" shrinkToFit="1"/>
    </xf>
    <xf numFmtId="9" fontId="13" fillId="0" borderId="12" xfId="0" applyNumberFormat="1" applyFont="1" applyBorder="1" applyAlignment="1">
      <alignment horizontal="right" vertical="center"/>
    </xf>
    <xf numFmtId="0" fontId="9" fillId="0" borderId="22" xfId="0" applyFont="1" applyBorder="1" applyAlignment="1">
      <alignment horizontal="center" vertical="center" shrinkToFit="1"/>
    </xf>
    <xf numFmtId="0" fontId="0" fillId="0" borderId="35" xfId="0" applyBorder="1">
      <alignment vertical="center"/>
    </xf>
    <xf numFmtId="0" fontId="0" fillId="0" borderId="34" xfId="0" applyBorder="1">
      <alignment vertical="center"/>
    </xf>
    <xf numFmtId="9" fontId="13" fillId="0" borderId="6" xfId="0" applyNumberFormat="1" applyFont="1" applyBorder="1" applyAlignment="1">
      <alignment horizontal="right" vertical="center"/>
    </xf>
    <xf numFmtId="9" fontId="13" fillId="0" borderId="7" xfId="0" applyNumberFormat="1" applyFont="1" applyBorder="1" applyAlignment="1">
      <alignment horizontal="right" vertical="center"/>
    </xf>
    <xf numFmtId="9" fontId="13" fillId="0" borderId="8" xfId="0" applyNumberFormat="1" applyFont="1" applyBorder="1" applyAlignment="1">
      <alignment horizontal="right" vertical="center"/>
    </xf>
    <xf numFmtId="0" fontId="0" fillId="0" borderId="36" xfId="0" applyBorder="1">
      <alignment vertical="center"/>
    </xf>
    <xf numFmtId="9" fontId="13" fillId="0" borderId="4" xfId="0" applyNumberFormat="1" applyFont="1" applyBorder="1" applyAlignment="1">
      <alignment horizontal="right" vertical="center"/>
    </xf>
    <xf numFmtId="9" fontId="13" fillId="0" borderId="20" xfId="0" applyNumberFormat="1" applyFont="1" applyBorder="1" applyAlignment="1">
      <alignment horizontal="right" vertical="center"/>
    </xf>
    <xf numFmtId="0" fontId="25" fillId="0" borderId="5" xfId="0" applyFont="1" applyBorder="1" applyAlignment="1">
      <alignment horizontal="center" vertical="center" shrinkToFit="1"/>
    </xf>
    <xf numFmtId="0" fontId="25" fillId="0" borderId="17" xfId="0" applyFont="1" applyBorder="1" applyAlignment="1">
      <alignment horizontal="center" vertical="center" shrinkToFit="1"/>
    </xf>
    <xf numFmtId="0" fontId="26" fillId="0" borderId="17" xfId="0" applyFont="1" applyBorder="1" applyAlignment="1">
      <alignment horizontal="left" vertical="center" wrapText="1"/>
    </xf>
    <xf numFmtId="0" fontId="27" fillId="0" borderId="17" xfId="0" applyFont="1" applyBorder="1">
      <alignment vertical="center"/>
    </xf>
    <xf numFmtId="0" fontId="27" fillId="0" borderId="24" xfId="0" applyFont="1" applyBorder="1">
      <alignment vertical="center"/>
    </xf>
    <xf numFmtId="0" fontId="27" fillId="0" borderId="12" xfId="0" applyFont="1" applyBorder="1">
      <alignment vertical="center"/>
    </xf>
    <xf numFmtId="0" fontId="27" fillId="0" borderId="22" xfId="0" applyFont="1" applyBorder="1">
      <alignment vertical="center"/>
    </xf>
    <xf numFmtId="0" fontId="27" fillId="0" borderId="26" xfId="0" applyFont="1" applyBorder="1">
      <alignment vertical="center"/>
    </xf>
    <xf numFmtId="0" fontId="27" fillId="0" borderId="6" xfId="0" applyFont="1" applyBorder="1">
      <alignment vertical="center"/>
    </xf>
    <xf numFmtId="0" fontId="27" fillId="0" borderId="9" xfId="0" applyFont="1" applyBorder="1">
      <alignment vertical="center"/>
    </xf>
    <xf numFmtId="0" fontId="27" fillId="0" borderId="35" xfId="0" applyFont="1" applyBorder="1">
      <alignment vertical="center"/>
    </xf>
    <xf numFmtId="0" fontId="27" fillId="0" borderId="23" xfId="0" applyFont="1" applyBorder="1">
      <alignment vertical="center"/>
    </xf>
    <xf numFmtId="0" fontId="27" fillId="0" borderId="34" xfId="0" applyFont="1" applyBorder="1">
      <alignment vertical="center"/>
    </xf>
    <xf numFmtId="0" fontId="27" fillId="0" borderId="19" xfId="0" applyFont="1" applyBorder="1">
      <alignment vertical="center"/>
    </xf>
    <xf numFmtId="0" fontId="27" fillId="0" borderId="11" xfId="0" applyFont="1" applyBorder="1">
      <alignment vertical="center"/>
    </xf>
    <xf numFmtId="0" fontId="27" fillId="0" borderId="29" xfId="0" applyFont="1" applyBorder="1">
      <alignment vertical="center"/>
    </xf>
    <xf numFmtId="0" fontId="27" fillId="0" borderId="18" xfId="0" applyFont="1" applyBorder="1">
      <alignment vertical="center"/>
    </xf>
    <xf numFmtId="0" fontId="26" fillId="0" borderId="15" xfId="0" applyFont="1" applyBorder="1" applyAlignment="1">
      <alignment horizontal="left" vertical="center" wrapText="1"/>
    </xf>
    <xf numFmtId="0" fontId="27" fillId="0" borderId="15" xfId="0" applyFont="1" applyBorder="1">
      <alignment vertical="center"/>
    </xf>
    <xf numFmtId="0" fontId="27" fillId="0" borderId="33" xfId="0" applyFont="1" applyBorder="1">
      <alignment vertical="center"/>
    </xf>
    <xf numFmtId="0" fontId="27" fillId="0" borderId="32" xfId="0" applyFont="1" applyBorder="1">
      <alignment vertical="center"/>
    </xf>
    <xf numFmtId="0" fontId="27" fillId="4" borderId="12" xfId="0" applyFont="1" applyFill="1" applyBorder="1">
      <alignment vertical="center"/>
    </xf>
    <xf numFmtId="0" fontId="25" fillId="0" borderId="22" xfId="0" applyFont="1" applyBorder="1" applyAlignment="1">
      <alignment horizontal="center" vertical="center" shrinkToFit="1"/>
    </xf>
    <xf numFmtId="0" fontId="25" fillId="0" borderId="24" xfId="0" applyFont="1" applyBorder="1" applyAlignment="1">
      <alignment horizontal="center" vertical="center" shrinkToFit="1"/>
    </xf>
    <xf numFmtId="0" fontId="27" fillId="0" borderId="38" xfId="0" applyFont="1" applyBorder="1">
      <alignment vertical="center"/>
    </xf>
    <xf numFmtId="0" fontId="15" fillId="0" borderId="12"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9" xfId="0" applyFont="1" applyBorder="1" applyAlignment="1">
      <alignment horizontal="center" vertical="center" shrinkToFit="1"/>
    </xf>
    <xf numFmtId="0" fontId="0" fillId="0" borderId="12" xfId="0" applyFill="1" applyBorder="1" applyAlignment="1">
      <alignment horizontal="center" vertical="center" shrinkToFit="1"/>
    </xf>
    <xf numFmtId="9" fontId="15" fillId="0" borderId="24" xfId="0" applyNumberFormat="1" applyFont="1" applyFill="1" applyBorder="1" applyAlignment="1">
      <alignment horizontal="center" vertical="center" shrinkToFit="1"/>
    </xf>
    <xf numFmtId="0" fontId="0" fillId="5" borderId="5" xfId="0" applyFill="1" applyBorder="1" applyAlignment="1">
      <alignment vertical="center"/>
    </xf>
    <xf numFmtId="0" fontId="0" fillId="0" borderId="24" xfId="0" applyFill="1" applyBorder="1" applyAlignment="1">
      <alignment vertical="center"/>
    </xf>
    <xf numFmtId="0" fontId="9" fillId="5" borderId="12"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26" fillId="5" borderId="5" xfId="0" applyFont="1" applyFill="1" applyBorder="1" applyAlignment="1">
      <alignment horizontal="left" vertical="center" wrapText="1"/>
    </xf>
    <xf numFmtId="0" fontId="25" fillId="5" borderId="12" xfId="0" applyFont="1" applyFill="1" applyBorder="1" applyAlignment="1">
      <alignment horizontal="center" vertical="center" shrinkToFit="1"/>
    </xf>
    <xf numFmtId="0" fontId="26" fillId="0" borderId="24" xfId="0" applyFont="1" applyFill="1" applyBorder="1" applyAlignment="1">
      <alignment horizontal="left" vertical="center" wrapText="1"/>
    </xf>
    <xf numFmtId="0" fontId="27" fillId="5" borderId="5" xfId="0" applyFont="1" applyFill="1" applyBorder="1">
      <alignment vertical="center"/>
    </xf>
    <xf numFmtId="0" fontId="27" fillId="5" borderId="12" xfId="0" applyFont="1" applyFill="1" applyBorder="1">
      <alignment vertical="center"/>
    </xf>
    <xf numFmtId="0" fontId="25" fillId="0" borderId="37" xfId="0" applyFont="1" applyBorder="1" applyAlignment="1">
      <alignment horizontal="center" vertical="center" shrinkToFit="1"/>
    </xf>
    <xf numFmtId="0" fontId="26" fillId="5" borderId="12" xfId="0" applyFont="1" applyFill="1" applyBorder="1" applyAlignment="1">
      <alignment horizontal="left" vertical="center" wrapText="1"/>
    </xf>
    <xf numFmtId="0" fontId="26" fillId="0" borderId="22" xfId="0" applyFont="1" applyFill="1" applyBorder="1" applyAlignment="1">
      <alignment horizontal="left" vertical="center" wrapText="1"/>
    </xf>
    <xf numFmtId="9" fontId="32" fillId="5" borderId="5" xfId="0" applyNumberFormat="1" applyFont="1" applyFill="1" applyBorder="1" applyAlignment="1">
      <alignment horizontal="center" vertical="center" shrinkToFit="1"/>
    </xf>
    <xf numFmtId="0" fontId="32" fillId="5" borderId="12" xfId="0" applyFont="1" applyFill="1" applyBorder="1" applyAlignment="1">
      <alignment horizontal="center" vertical="center" shrinkToFit="1"/>
    </xf>
    <xf numFmtId="0" fontId="32" fillId="5" borderId="13" xfId="0" applyFont="1" applyFill="1" applyBorder="1" applyAlignment="1">
      <alignment horizontal="center" vertical="center" shrinkToFit="1"/>
    </xf>
    <xf numFmtId="9" fontId="23" fillId="6" borderId="12" xfId="0" applyNumberFormat="1" applyFont="1" applyFill="1" applyBorder="1" applyAlignment="1">
      <alignment horizontal="center" vertical="center" wrapText="1" shrinkToFit="1"/>
    </xf>
    <xf numFmtId="0" fontId="23" fillId="6" borderId="12" xfId="0" applyFont="1" applyFill="1" applyBorder="1" applyAlignment="1">
      <alignment horizontal="center" vertical="center" wrapText="1" shrinkToFit="1"/>
    </xf>
    <xf numFmtId="0" fontId="23" fillId="6" borderId="6" xfId="0" applyFont="1" applyFill="1" applyBorder="1" applyAlignment="1">
      <alignment horizontal="center" vertical="center" wrapText="1" shrinkToFit="1"/>
    </xf>
    <xf numFmtId="9" fontId="15" fillId="5" borderId="5" xfId="0" applyNumberFormat="1" applyFont="1"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9" fontId="23" fillId="6" borderId="14" xfId="0" applyNumberFormat="1" applyFont="1" applyFill="1" applyBorder="1" applyAlignment="1">
      <alignment horizontal="center" vertical="center" wrapText="1" shrinkToFit="1"/>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9" fontId="32" fillId="5" borderId="12"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9" fontId="25" fillId="5" borderId="12" xfId="0" applyNumberFormat="1" applyFont="1" applyFill="1" applyBorder="1" applyAlignment="1">
      <alignment horizontal="center" vertical="center" shrinkToFit="1"/>
    </xf>
    <xf numFmtId="0" fontId="25" fillId="5" borderId="12" xfId="0" applyFont="1" applyFill="1" applyBorder="1" applyAlignment="1">
      <alignment horizontal="center" vertical="center" shrinkToFit="1"/>
    </xf>
    <xf numFmtId="0" fontId="25" fillId="5" borderId="13" xfId="0" applyFont="1" applyFill="1" applyBorder="1" applyAlignment="1">
      <alignment horizontal="center" vertical="center" shrinkToFit="1"/>
    </xf>
    <xf numFmtId="9" fontId="25" fillId="5" borderId="12" xfId="0" applyNumberFormat="1" applyFont="1" applyFill="1" applyBorder="1" applyAlignment="1">
      <alignment horizontal="center" vertical="center" wrapText="1"/>
    </xf>
    <xf numFmtId="0" fontId="25" fillId="5" borderId="12" xfId="0" applyFont="1" applyFill="1" applyBorder="1" applyAlignment="1">
      <alignment horizontal="center" vertical="center"/>
    </xf>
    <xf numFmtId="0" fontId="25" fillId="5" borderId="13" xfId="0" applyFont="1" applyFill="1" applyBorder="1" applyAlignment="1">
      <alignment horizontal="center" vertical="center"/>
    </xf>
    <xf numFmtId="9" fontId="23" fillId="4" borderId="14" xfId="0" applyNumberFormat="1" applyFont="1" applyFill="1" applyBorder="1" applyAlignment="1">
      <alignment vertical="center" wrapText="1" shrinkToFit="1"/>
    </xf>
    <xf numFmtId="0" fontId="23" fillId="4" borderId="12" xfId="0" applyFont="1" applyFill="1" applyBorder="1" applyAlignment="1">
      <alignment vertical="center" wrapText="1" shrinkToFit="1"/>
    </xf>
    <xf numFmtId="0" fontId="23" fillId="4" borderId="6" xfId="0" applyFont="1" applyFill="1" applyBorder="1" applyAlignment="1">
      <alignment vertical="center" wrapText="1" shrinkToFit="1"/>
    </xf>
    <xf numFmtId="9" fontId="15" fillId="6" borderId="14" xfId="0" applyNumberFormat="1" applyFont="1" applyFill="1" applyBorder="1" applyAlignment="1">
      <alignment horizontal="center" vertical="center" shrinkToFit="1"/>
    </xf>
    <xf numFmtId="0" fontId="0" fillId="6" borderId="12" xfId="0" applyFill="1" applyBorder="1" applyAlignment="1">
      <alignment horizontal="center" vertical="center" shrinkToFit="1"/>
    </xf>
    <xf numFmtId="0" fontId="0" fillId="6" borderId="6" xfId="0" applyFill="1" applyBorder="1" applyAlignment="1">
      <alignment horizontal="center" vertical="center" shrinkToFit="1"/>
    </xf>
    <xf numFmtId="9" fontId="25" fillId="5" borderId="5" xfId="0" applyNumberFormat="1" applyFont="1" applyFill="1" applyBorder="1" applyAlignment="1">
      <alignment horizontal="center" vertical="center" shrinkToFit="1"/>
    </xf>
    <xf numFmtId="0" fontId="27" fillId="5" borderId="12" xfId="0" applyFont="1" applyFill="1" applyBorder="1" applyAlignment="1">
      <alignment horizontal="center" vertical="center"/>
    </xf>
    <xf numFmtId="0" fontId="27" fillId="5" borderId="13" xfId="0" applyFont="1" applyFill="1" applyBorder="1" applyAlignment="1">
      <alignment horizontal="center" vertical="center"/>
    </xf>
    <xf numFmtId="9" fontId="28" fillId="6" borderId="14" xfId="0" applyNumberFormat="1" applyFont="1" applyFill="1" applyBorder="1" applyAlignment="1">
      <alignment horizontal="center" vertical="center" shrinkToFit="1"/>
    </xf>
    <xf numFmtId="0" fontId="28" fillId="6" borderId="12" xfId="0" applyFont="1" applyFill="1" applyBorder="1" applyAlignment="1">
      <alignment horizontal="center" vertical="center" shrinkToFit="1"/>
    </xf>
    <xf numFmtId="0" fontId="28" fillId="6" borderId="6" xfId="0" applyFont="1" applyFill="1" applyBorder="1" applyAlignment="1">
      <alignment horizontal="center" vertical="center" shrinkToFit="1"/>
    </xf>
    <xf numFmtId="9" fontId="24" fillId="5" borderId="12" xfId="0" applyNumberFormat="1" applyFont="1" applyFill="1" applyBorder="1" applyAlignment="1">
      <alignment horizontal="center" vertical="center" wrapText="1"/>
    </xf>
    <xf numFmtId="0" fontId="24" fillId="5" borderId="12" xfId="0" applyFont="1" applyFill="1" applyBorder="1" applyAlignment="1">
      <alignment horizontal="center" vertical="center"/>
    </xf>
    <xf numFmtId="0" fontId="24" fillId="5" borderId="13" xfId="0" applyFont="1" applyFill="1" applyBorder="1" applyAlignment="1">
      <alignment horizontal="center" vertical="center"/>
    </xf>
    <xf numFmtId="9" fontId="33" fillId="5" borderId="12" xfId="0" applyNumberFormat="1" applyFont="1" applyFill="1" applyBorder="1" applyAlignment="1">
      <alignment horizontal="center" vertical="center" shrinkToFit="1"/>
    </xf>
    <xf numFmtId="0" fontId="33" fillId="5" borderId="12" xfId="0" applyFont="1" applyFill="1" applyBorder="1" applyAlignment="1">
      <alignment horizontal="center" vertical="center"/>
    </xf>
    <xf numFmtId="0" fontId="33" fillId="5" borderId="13" xfId="0" applyFont="1" applyFill="1" applyBorder="1" applyAlignment="1">
      <alignment horizontal="center" vertical="center"/>
    </xf>
    <xf numFmtId="0" fontId="0" fillId="0" borderId="13" xfId="0" applyBorder="1" applyAlignment="1">
      <alignment horizontal="center" vertical="center"/>
    </xf>
    <xf numFmtId="9" fontId="33" fillId="5" borderId="5" xfId="0" applyNumberFormat="1" applyFont="1" applyFill="1" applyBorder="1" applyAlignment="1">
      <alignment horizontal="center" vertical="center" shrinkToFi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26" xfId="0" applyBorder="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center" vertical="center" textRotation="255"/>
    </xf>
    <xf numFmtId="0" fontId="3" fillId="3" borderId="3" xfId="0" applyFont="1" applyFill="1" applyBorder="1" applyAlignment="1">
      <alignment horizontal="center" vertical="center" textRotation="255"/>
    </xf>
    <xf numFmtId="0" fontId="3" fillId="3" borderId="4" xfId="0" applyFont="1" applyFill="1" applyBorder="1" applyAlignment="1">
      <alignment horizontal="center" vertical="center" textRotation="255"/>
    </xf>
    <xf numFmtId="0" fontId="4" fillId="0" borderId="7" xfId="0" applyFont="1" applyBorder="1" applyAlignment="1">
      <alignment horizontal="right" vertical="center"/>
    </xf>
    <xf numFmtId="0" fontId="0" fillId="0" borderId="10" xfId="0" applyBorder="1" applyAlignment="1">
      <alignment horizontal="right" vertical="center"/>
    </xf>
    <xf numFmtId="0" fontId="0" fillId="0" borderId="16" xfId="0" applyBorder="1" applyAlignment="1">
      <alignment horizontal="right" vertical="center"/>
    </xf>
    <xf numFmtId="0" fontId="2" fillId="3" borderId="1" xfId="0" applyFont="1" applyFill="1" applyBorder="1" applyAlignment="1">
      <alignment horizontal="center" vertical="center" textRotation="255"/>
    </xf>
    <xf numFmtId="0" fontId="4" fillId="0" borderId="7" xfId="0" applyFont="1" applyBorder="1" applyAlignment="1">
      <alignment horizontal="left" vertical="center"/>
    </xf>
    <xf numFmtId="0" fontId="0" fillId="0" borderId="10" xfId="0"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9" fontId="25" fillId="4" borderId="14" xfId="0" applyNumberFormat="1" applyFont="1" applyFill="1" applyBorder="1" applyAlignment="1">
      <alignment horizontal="center" vertical="center" shrinkToFit="1"/>
    </xf>
    <xf numFmtId="0" fontId="25" fillId="4" borderId="12" xfId="0" applyFont="1" applyFill="1" applyBorder="1" applyAlignment="1">
      <alignment horizontal="center" vertical="center" shrinkToFit="1"/>
    </xf>
    <xf numFmtId="0" fontId="29" fillId="0" borderId="26" xfId="0" applyFont="1" applyBorder="1" applyAlignment="1">
      <alignment horizontal="center" vertical="center"/>
    </xf>
    <xf numFmtId="9" fontId="34" fillId="5" borderId="5" xfId="0" applyNumberFormat="1" applyFont="1" applyFill="1" applyBorder="1" applyAlignment="1">
      <alignment horizontal="center" vertical="center" shrinkToFit="1"/>
    </xf>
    <xf numFmtId="0" fontId="34" fillId="5" borderId="12" xfId="0" applyFont="1" applyFill="1" applyBorder="1" applyAlignment="1">
      <alignment horizontal="center" vertical="center"/>
    </xf>
    <xf numFmtId="0" fontId="34" fillId="5" borderId="13"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176" fontId="19" fillId="0" borderId="9" xfId="0" applyNumberFormat="1" applyFont="1" applyBorder="1" applyAlignment="1">
      <alignment horizontal="center" vertical="center"/>
    </xf>
    <xf numFmtId="0" fontId="22" fillId="0" borderId="0" xfId="0" applyFont="1" applyAlignment="1">
      <alignment vertical="center" shrinkToFit="1"/>
    </xf>
    <xf numFmtId="0" fontId="0" fillId="0" borderId="0" xfId="0" applyAlignment="1">
      <alignment vertical="center"/>
    </xf>
    <xf numFmtId="0" fontId="0" fillId="0" borderId="0" xfId="0" applyAlignment="1">
      <alignment horizontal="left" vertical="top" wrapText="1"/>
    </xf>
    <xf numFmtId="0" fontId="0" fillId="0" borderId="10" xfId="0" applyBorder="1" applyAlignment="1">
      <alignment horizontal="left" vertical="top"/>
    </xf>
  </cellXfs>
  <cellStyles count="1">
    <cellStyle name="標準" xfId="0" builtinId="0"/>
  </cellStyles>
  <dxfs count="0"/>
  <tableStyles count="0" defaultTableStyle="TableStyleMedium2" defaultPivotStyle="PivotStyleLight16"/>
  <colors>
    <mruColors>
      <color rgb="FFFF99FF"/>
      <color rgb="FF99FFCC"/>
      <color rgb="FFFF66FF"/>
      <color rgb="FFCCE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21</xdr:col>
      <xdr:colOff>76200</xdr:colOff>
      <xdr:row>0</xdr:row>
      <xdr:rowOff>685800</xdr:rowOff>
    </xdr:to>
    <xdr:sp macro="" textlink="">
      <xdr:nvSpPr>
        <xdr:cNvPr id="2" name="角丸四角形 7">
          <a:extLst>
            <a:ext uri="{FF2B5EF4-FFF2-40B4-BE49-F238E27FC236}">
              <a16:creationId xmlns:a16="http://schemas.microsoft.com/office/drawing/2014/main" id="{CF0DCB6F-69E4-4196-B73B-576911AFCA78}"/>
            </a:ext>
          </a:extLst>
        </xdr:cNvPr>
        <xdr:cNvSpPr/>
      </xdr:nvSpPr>
      <xdr:spPr>
        <a:xfrm>
          <a:off x="1247775" y="161925"/>
          <a:ext cx="392430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3" name="テキスト ボックス 2">
          <a:extLst>
            <a:ext uri="{FF2B5EF4-FFF2-40B4-BE49-F238E27FC236}">
              <a16:creationId xmlns:a16="http://schemas.microsoft.com/office/drawing/2014/main" id="{72050C82-3029-45F8-97A8-1EF15E530DB6}"/>
            </a:ext>
          </a:extLst>
        </xdr:cNvPr>
        <xdr:cNvSpPr txBox="1"/>
      </xdr:nvSpPr>
      <xdr:spPr>
        <a:xfrm>
          <a:off x="134874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17</xdr:col>
      <xdr:colOff>95250</xdr:colOff>
      <xdr:row>46</xdr:row>
      <xdr:rowOff>685800</xdr:rowOff>
    </xdr:to>
    <xdr:sp macro="" textlink="">
      <xdr:nvSpPr>
        <xdr:cNvPr id="4" name="角丸四角形 4">
          <a:extLst>
            <a:ext uri="{FF2B5EF4-FFF2-40B4-BE49-F238E27FC236}">
              <a16:creationId xmlns:a16="http://schemas.microsoft.com/office/drawing/2014/main" id="{AE232FE1-6461-4717-90F1-6FC5E51BEFFE}"/>
            </a:ext>
          </a:extLst>
        </xdr:cNvPr>
        <xdr:cNvSpPr/>
      </xdr:nvSpPr>
      <xdr:spPr>
        <a:xfrm>
          <a:off x="1247775" y="25517475"/>
          <a:ext cx="352425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5" name="テキスト ボックス 4">
          <a:extLst>
            <a:ext uri="{FF2B5EF4-FFF2-40B4-BE49-F238E27FC236}">
              <a16:creationId xmlns:a16="http://schemas.microsoft.com/office/drawing/2014/main" id="{3E54F65D-3AC7-4992-8CA7-C17B5F031277}"/>
            </a:ext>
          </a:extLst>
        </xdr:cNvPr>
        <xdr:cNvSpPr txBox="1"/>
      </xdr:nvSpPr>
      <xdr:spPr>
        <a:xfrm>
          <a:off x="1348740" y="2551938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twoCellAnchor>
    <xdr:from>
      <xdr:col>10</xdr:col>
      <xdr:colOff>15240</xdr:colOff>
      <xdr:row>1</xdr:row>
      <xdr:rowOff>83820</xdr:rowOff>
    </xdr:from>
    <xdr:to>
      <xdr:col>19</xdr:col>
      <xdr:colOff>0</xdr:colOff>
      <xdr:row>1</xdr:row>
      <xdr:rowOff>251460</xdr:rowOff>
    </xdr:to>
    <xdr:sp macro="" textlink="">
      <xdr:nvSpPr>
        <xdr:cNvPr id="6" name="矢印: 左 5">
          <a:extLst>
            <a:ext uri="{FF2B5EF4-FFF2-40B4-BE49-F238E27FC236}">
              <a16:creationId xmlns:a16="http://schemas.microsoft.com/office/drawing/2014/main" id="{F24977FD-DADC-4C88-BC5A-5725C6ABA7F2}"/>
            </a:ext>
          </a:extLst>
        </xdr:cNvPr>
        <xdr:cNvSpPr/>
      </xdr:nvSpPr>
      <xdr:spPr>
        <a:xfrm>
          <a:off x="3543300" y="883920"/>
          <a:ext cx="807720" cy="16764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1</xdr:row>
      <xdr:rowOff>99060</xdr:rowOff>
    </xdr:from>
    <xdr:to>
      <xdr:col>35</xdr:col>
      <xdr:colOff>45720</xdr:colOff>
      <xdr:row>1</xdr:row>
      <xdr:rowOff>289560</xdr:rowOff>
    </xdr:to>
    <xdr:sp macro="" textlink="">
      <xdr:nvSpPr>
        <xdr:cNvPr id="8" name="矢印: 左 7">
          <a:extLst>
            <a:ext uri="{FF2B5EF4-FFF2-40B4-BE49-F238E27FC236}">
              <a16:creationId xmlns:a16="http://schemas.microsoft.com/office/drawing/2014/main" id="{1C8B02AE-7BE1-4674-9287-F9ADD1488DA0}"/>
            </a:ext>
          </a:extLst>
        </xdr:cNvPr>
        <xdr:cNvSpPr/>
      </xdr:nvSpPr>
      <xdr:spPr>
        <a:xfrm rot="10800000">
          <a:off x="5052060" y="899160"/>
          <a:ext cx="807720" cy="1905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xdr:colOff>
      <xdr:row>47</xdr:row>
      <xdr:rowOff>83820</xdr:rowOff>
    </xdr:from>
    <xdr:to>
      <xdr:col>19</xdr:col>
      <xdr:colOff>0</xdr:colOff>
      <xdr:row>47</xdr:row>
      <xdr:rowOff>251460</xdr:rowOff>
    </xdr:to>
    <xdr:sp macro="" textlink="">
      <xdr:nvSpPr>
        <xdr:cNvPr id="11" name="矢印: 左 10">
          <a:extLst>
            <a:ext uri="{FF2B5EF4-FFF2-40B4-BE49-F238E27FC236}">
              <a16:creationId xmlns:a16="http://schemas.microsoft.com/office/drawing/2014/main" id="{8A00490D-B128-4834-8E63-3EBA4333A01E}"/>
            </a:ext>
          </a:extLst>
        </xdr:cNvPr>
        <xdr:cNvSpPr/>
      </xdr:nvSpPr>
      <xdr:spPr>
        <a:xfrm>
          <a:off x="3543300" y="883920"/>
          <a:ext cx="807720" cy="16764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60960</xdr:colOff>
      <xdr:row>47</xdr:row>
      <xdr:rowOff>99060</xdr:rowOff>
    </xdr:from>
    <xdr:to>
      <xdr:col>35</xdr:col>
      <xdr:colOff>45720</xdr:colOff>
      <xdr:row>47</xdr:row>
      <xdr:rowOff>289560</xdr:rowOff>
    </xdr:to>
    <xdr:sp macro="" textlink="">
      <xdr:nvSpPr>
        <xdr:cNvPr id="12" name="矢印: 左 11">
          <a:extLst>
            <a:ext uri="{FF2B5EF4-FFF2-40B4-BE49-F238E27FC236}">
              <a16:creationId xmlns:a16="http://schemas.microsoft.com/office/drawing/2014/main" id="{8865A121-1608-4EBB-AF39-7DFC40B942C2}"/>
            </a:ext>
          </a:extLst>
        </xdr:cNvPr>
        <xdr:cNvSpPr/>
      </xdr:nvSpPr>
      <xdr:spPr>
        <a:xfrm rot="10800000">
          <a:off x="5052060" y="899160"/>
          <a:ext cx="807720" cy="1905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12700</xdr:colOff>
      <xdr:row>56</xdr:row>
      <xdr:rowOff>279400</xdr:rowOff>
    </xdr:from>
    <xdr:to>
      <xdr:col>28</xdr:col>
      <xdr:colOff>82550</xdr:colOff>
      <xdr:row>56</xdr:row>
      <xdr:rowOff>622300</xdr:rowOff>
    </xdr:to>
    <xdr:sp macro="" textlink="">
      <xdr:nvSpPr>
        <xdr:cNvPr id="13" name="テキスト ボックス 12">
          <a:extLst>
            <a:ext uri="{FF2B5EF4-FFF2-40B4-BE49-F238E27FC236}">
              <a16:creationId xmlns:a16="http://schemas.microsoft.com/office/drawing/2014/main" id="{26211E80-3119-4162-BEA8-A7A813E58095}"/>
            </a:ext>
          </a:extLst>
        </xdr:cNvPr>
        <xdr:cNvSpPr txBox="1"/>
      </xdr:nvSpPr>
      <xdr:spPr>
        <a:xfrm>
          <a:off x="4953000" y="32385000"/>
          <a:ext cx="4508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mj-ea"/>
              <a:ea typeface="+mj-ea"/>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1190625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0970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7</xdr:col>
      <xdr:colOff>1190625</xdr:colOff>
      <xdr:row>46</xdr:row>
      <xdr:rowOff>685800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0970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3</xdr:col>
      <xdr:colOff>1952625</xdr:colOff>
      <xdr:row>0</xdr:row>
      <xdr:rowOff>685800</xdr:rowOff>
    </xdr:to>
    <xdr:sp macro="" textlink="">
      <xdr:nvSpPr>
        <xdr:cNvPr id="2" name="角丸四角形 7">
          <a:extLst>
            <a:ext uri="{FF2B5EF4-FFF2-40B4-BE49-F238E27FC236}">
              <a16:creationId xmlns:a16="http://schemas.microsoft.com/office/drawing/2014/main" id="{8FDA89E7-057D-4611-A4F6-6EDBECD17013}"/>
            </a:ext>
          </a:extLst>
        </xdr:cNvPr>
        <xdr:cNvSpPr/>
      </xdr:nvSpPr>
      <xdr:spPr>
        <a:xfrm>
          <a:off x="1247775" y="161925"/>
          <a:ext cx="39147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3" name="テキスト ボックス 2">
          <a:extLst>
            <a:ext uri="{FF2B5EF4-FFF2-40B4-BE49-F238E27FC236}">
              <a16:creationId xmlns:a16="http://schemas.microsoft.com/office/drawing/2014/main" id="{2DB2CAB9-B7A2-4BD1-90EE-202C8D37B7ED}"/>
            </a:ext>
          </a:extLst>
        </xdr:cNvPr>
        <xdr:cNvSpPr txBox="1"/>
      </xdr:nvSpPr>
      <xdr:spPr>
        <a:xfrm>
          <a:off x="134874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twoCellAnchor>
    <xdr:from>
      <xdr:col>2</xdr:col>
      <xdr:colOff>638175</xdr:colOff>
      <xdr:row>46</xdr:row>
      <xdr:rowOff>161925</xdr:rowOff>
    </xdr:from>
    <xdr:to>
      <xdr:col>3</xdr:col>
      <xdr:colOff>1981200</xdr:colOff>
      <xdr:row>46</xdr:row>
      <xdr:rowOff>685800</xdr:rowOff>
    </xdr:to>
    <xdr:sp macro="" textlink="">
      <xdr:nvSpPr>
        <xdr:cNvPr id="4" name="角丸四角形 4">
          <a:extLst>
            <a:ext uri="{FF2B5EF4-FFF2-40B4-BE49-F238E27FC236}">
              <a16:creationId xmlns:a16="http://schemas.microsoft.com/office/drawing/2014/main" id="{F6D9423E-7D5A-4909-ABFE-1859D6AB6D17}"/>
            </a:ext>
          </a:extLst>
        </xdr:cNvPr>
        <xdr:cNvSpPr/>
      </xdr:nvSpPr>
      <xdr:spPr>
        <a:xfrm>
          <a:off x="1247775" y="25517475"/>
          <a:ext cx="394335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放課後等デイサービス評価表</a:t>
          </a:r>
        </a:p>
      </xdr:txBody>
    </xdr:sp>
    <xdr:clientData/>
  </xdr:twoCellAnchor>
  <xdr:twoCellAnchor>
    <xdr:from>
      <xdr:col>2</xdr:col>
      <xdr:colOff>800100</xdr:colOff>
      <xdr:row>46</xdr:row>
      <xdr:rowOff>266700</xdr:rowOff>
    </xdr:from>
    <xdr:to>
      <xdr:col>2</xdr:col>
      <xdr:colOff>1952625</xdr:colOff>
      <xdr:row>46</xdr:row>
      <xdr:rowOff>552450</xdr:rowOff>
    </xdr:to>
    <xdr:sp macro="" textlink="">
      <xdr:nvSpPr>
        <xdr:cNvPr id="5" name="テキスト ボックス 4">
          <a:extLst>
            <a:ext uri="{FF2B5EF4-FFF2-40B4-BE49-F238E27FC236}">
              <a16:creationId xmlns:a16="http://schemas.microsoft.com/office/drawing/2014/main" id="{0088848A-E110-4ADF-8134-CDC5122FF826}"/>
            </a:ext>
          </a:extLst>
        </xdr:cNvPr>
        <xdr:cNvSpPr txBox="1"/>
      </xdr:nvSpPr>
      <xdr:spPr>
        <a:xfrm>
          <a:off x="1348740" y="2551938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保護者向け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8"/>
  <sheetViews>
    <sheetView tabSelected="1" view="pageBreakPreview" zoomScaleNormal="100" zoomScaleSheetLayoutView="100" workbookViewId="0">
      <selection activeCell="A68" sqref="A68:AQ68"/>
    </sheetView>
  </sheetViews>
  <sheetFormatPr defaultRowHeight="13.5"/>
  <cols>
    <col min="1" max="1" width="3.875" customWidth="1"/>
    <col min="2" max="2" width="4.125" customWidth="1"/>
    <col min="3" max="3" width="34.125" customWidth="1"/>
    <col min="4" max="43" width="1.375" customWidth="1"/>
    <col min="44" max="44" width="11.5" customWidth="1"/>
  </cols>
  <sheetData>
    <row r="1" spans="1:51" ht="63" customHeight="1">
      <c r="I1" s="7"/>
      <c r="O1" s="39"/>
    </row>
    <row r="2" spans="1:51" ht="25.5" customHeight="1">
      <c r="A2" s="196"/>
      <c r="B2" s="197"/>
      <c r="C2" s="25" t="s">
        <v>0</v>
      </c>
      <c r="D2" s="188" t="s">
        <v>76</v>
      </c>
      <c r="E2" s="189"/>
      <c r="F2" s="189"/>
      <c r="G2" s="189"/>
      <c r="H2" s="189"/>
      <c r="I2" s="189"/>
      <c r="J2" s="189"/>
      <c r="K2" s="189"/>
      <c r="L2" s="189"/>
      <c r="M2" s="189"/>
      <c r="N2" s="189"/>
      <c r="O2" s="189"/>
      <c r="P2" s="189"/>
      <c r="Q2" s="189"/>
      <c r="R2" s="189"/>
      <c r="S2" s="189"/>
      <c r="T2" s="189"/>
      <c r="U2" s="189"/>
      <c r="V2" s="189"/>
      <c r="W2" s="190"/>
      <c r="X2" s="192" t="s">
        <v>77</v>
      </c>
      <c r="Y2" s="193"/>
      <c r="Z2" s="193"/>
      <c r="AA2" s="193"/>
      <c r="AB2" s="193"/>
      <c r="AC2" s="193"/>
      <c r="AD2" s="193"/>
      <c r="AE2" s="193"/>
      <c r="AF2" s="193"/>
      <c r="AG2" s="193"/>
      <c r="AH2" s="193"/>
      <c r="AI2" s="193"/>
      <c r="AJ2" s="193"/>
      <c r="AK2" s="193"/>
      <c r="AL2" s="193"/>
      <c r="AM2" s="193"/>
      <c r="AN2" s="193"/>
      <c r="AO2" s="193"/>
      <c r="AP2" s="193"/>
      <c r="AQ2" s="193"/>
      <c r="AR2" s="57" t="s">
        <v>78</v>
      </c>
      <c r="AS2" s="58" t="s">
        <v>63</v>
      </c>
    </row>
    <row r="3" spans="1:51" ht="36" customHeight="1">
      <c r="A3" s="198" t="s">
        <v>48</v>
      </c>
      <c r="B3" s="6">
        <v>1</v>
      </c>
      <c r="C3" s="26" t="s">
        <v>5</v>
      </c>
      <c r="D3" s="40"/>
      <c r="E3" s="43"/>
      <c r="F3" s="43"/>
      <c r="G3" s="44"/>
      <c r="H3" s="45"/>
      <c r="I3" s="46"/>
      <c r="J3" s="59"/>
      <c r="K3" s="124"/>
      <c r="L3" s="149">
        <v>0.67</v>
      </c>
      <c r="M3" s="137"/>
      <c r="N3" s="137"/>
      <c r="O3" s="137"/>
      <c r="P3" s="137"/>
      <c r="Q3" s="137"/>
      <c r="R3" s="137"/>
      <c r="S3" s="137"/>
      <c r="T3" s="137"/>
      <c r="U3" s="137"/>
      <c r="V3" s="137"/>
      <c r="W3" s="138"/>
      <c r="X3" s="139">
        <v>0.11</v>
      </c>
      <c r="Y3" s="140"/>
      <c r="Z3" s="141"/>
      <c r="AA3" s="46"/>
      <c r="AB3" s="46"/>
      <c r="AC3" s="46"/>
      <c r="AD3" s="46"/>
      <c r="AE3" s="46"/>
      <c r="AF3" s="46"/>
      <c r="AG3" s="50"/>
      <c r="AH3" s="62"/>
      <c r="AI3" s="46"/>
      <c r="AJ3" s="46"/>
      <c r="AK3" s="46"/>
      <c r="AL3" s="46"/>
      <c r="AM3" s="46"/>
      <c r="AN3" s="46"/>
      <c r="AO3" s="46"/>
      <c r="AP3" s="46"/>
      <c r="AQ3" s="33"/>
      <c r="AR3" s="56">
        <f t="shared" ref="AR3:AR40" si="0">AW3*1</f>
        <v>0</v>
      </c>
      <c r="AS3" s="55">
        <f t="shared" ref="AS3:AS40" si="1">AX3*1</f>
        <v>0.22222222222222221</v>
      </c>
      <c r="AU3">
        <f>放デイガイドライン自己評価表!M3</f>
        <v>0.66666666666666663</v>
      </c>
      <c r="AV3">
        <f>放デイガイドライン自己評価表!N3</f>
        <v>0.1111111111111111</v>
      </c>
      <c r="AW3">
        <f>放デイガイドライン自己評価表!P3</f>
        <v>0</v>
      </c>
      <c r="AX3">
        <f>放デイガイドライン自己評価表!Q3</f>
        <v>0.22222222222222221</v>
      </c>
      <c r="AY3">
        <f t="shared" ref="AY3:AY45" si="2">SUM(AU3:AX3)</f>
        <v>0.99999999999999989</v>
      </c>
    </row>
    <row r="4" spans="1:51" ht="36" customHeight="1">
      <c r="A4" s="178"/>
      <c r="B4" s="6">
        <v>2</v>
      </c>
      <c r="C4" s="26" t="s">
        <v>18</v>
      </c>
      <c r="D4" s="40"/>
      <c r="E4" s="43"/>
      <c r="F4" s="43"/>
      <c r="G4" s="44"/>
      <c r="H4" s="116"/>
      <c r="I4" s="117"/>
      <c r="J4" s="117"/>
      <c r="K4" s="118"/>
      <c r="L4" s="116"/>
      <c r="M4" s="117"/>
      <c r="N4" s="121"/>
      <c r="O4" s="117"/>
      <c r="P4" s="119"/>
      <c r="Q4" s="142">
        <v>0.33</v>
      </c>
      <c r="R4" s="143"/>
      <c r="S4" s="143"/>
      <c r="T4" s="143"/>
      <c r="U4" s="143"/>
      <c r="V4" s="143"/>
      <c r="W4" s="144"/>
      <c r="X4" s="161">
        <v>0.33</v>
      </c>
      <c r="Y4" s="162"/>
      <c r="Z4" s="162"/>
      <c r="AA4" s="162"/>
      <c r="AB4" s="162"/>
      <c r="AC4" s="162"/>
      <c r="AD4" s="163"/>
      <c r="AE4" s="62"/>
      <c r="AF4" s="46"/>
      <c r="AG4" s="50"/>
      <c r="AH4" s="62"/>
      <c r="AI4" s="46"/>
      <c r="AJ4" s="46"/>
      <c r="AK4" s="46"/>
      <c r="AL4" s="46"/>
      <c r="AM4" s="46"/>
      <c r="AN4" s="46"/>
      <c r="AO4" s="46"/>
      <c r="AP4" s="46"/>
      <c r="AQ4" s="42"/>
      <c r="AR4" s="56">
        <f t="shared" si="0"/>
        <v>0</v>
      </c>
      <c r="AS4" s="55">
        <f t="shared" si="1"/>
        <v>0.33333333333333331</v>
      </c>
      <c r="AU4">
        <f>放デイガイドライン自己評価表!M4</f>
        <v>0.33333333333333331</v>
      </c>
      <c r="AV4">
        <f>放デイガイドライン自己評価表!N4</f>
        <v>0.33333333333333331</v>
      </c>
      <c r="AW4">
        <f>放デイガイドライン自己評価表!P4</f>
        <v>0</v>
      </c>
      <c r="AX4">
        <f>放デイガイドライン自己評価表!Q4</f>
        <v>0.33333333333333331</v>
      </c>
      <c r="AY4">
        <f t="shared" si="2"/>
        <v>1</v>
      </c>
    </row>
    <row r="5" spans="1:51" ht="35.1" customHeight="1">
      <c r="A5" s="179"/>
      <c r="B5" s="6">
        <v>3</v>
      </c>
      <c r="C5" s="53" t="s">
        <v>6</v>
      </c>
      <c r="D5" s="65"/>
      <c r="E5" s="47"/>
      <c r="F5" s="47"/>
      <c r="G5" s="47"/>
      <c r="H5" s="47"/>
      <c r="I5" s="47"/>
      <c r="J5" s="47"/>
      <c r="K5" s="47"/>
      <c r="L5" s="47"/>
      <c r="M5" s="66"/>
      <c r="N5" s="63"/>
      <c r="O5" s="47"/>
      <c r="P5" s="60"/>
      <c r="Q5" s="123">
        <v>0.33</v>
      </c>
      <c r="R5" s="122"/>
      <c r="S5" s="142">
        <v>0.22</v>
      </c>
      <c r="T5" s="150"/>
      <c r="U5" s="150"/>
      <c r="V5" s="150"/>
      <c r="W5" s="151"/>
      <c r="X5" s="161">
        <v>0.44</v>
      </c>
      <c r="Y5" s="162"/>
      <c r="Z5" s="162"/>
      <c r="AA5" s="162"/>
      <c r="AB5" s="162"/>
      <c r="AC5" s="162"/>
      <c r="AD5" s="162"/>
      <c r="AE5" s="146"/>
      <c r="AF5" s="181"/>
      <c r="AG5" s="66"/>
      <c r="AH5" s="63"/>
      <c r="AI5" s="47"/>
      <c r="AJ5" s="47"/>
      <c r="AK5" s="47"/>
      <c r="AL5" s="47"/>
      <c r="AM5" s="47"/>
      <c r="AN5" s="47"/>
      <c r="AO5" s="47"/>
      <c r="AP5" s="47"/>
      <c r="AQ5" s="36"/>
      <c r="AR5" s="86">
        <f t="shared" si="0"/>
        <v>0</v>
      </c>
      <c r="AS5" s="55">
        <f t="shared" si="1"/>
        <v>0.33333333333333331</v>
      </c>
      <c r="AU5">
        <f>放デイガイドライン自己評価表!M5</f>
        <v>0.22222222222222221</v>
      </c>
      <c r="AV5">
        <f>放デイガイドライン自己評価表!N5</f>
        <v>0.44444444444444442</v>
      </c>
      <c r="AW5">
        <f>放デイガイドライン自己評価表!P5</f>
        <v>0</v>
      </c>
      <c r="AX5">
        <f>放デイガイドライン自己評価表!Q5</f>
        <v>0.33333333333333331</v>
      </c>
      <c r="AY5">
        <f t="shared" si="2"/>
        <v>1</v>
      </c>
    </row>
    <row r="6" spans="1:51" ht="47.25" customHeight="1">
      <c r="A6" s="180" t="s">
        <v>49</v>
      </c>
      <c r="B6" s="6">
        <v>4</v>
      </c>
      <c r="C6" s="53" t="s">
        <v>37</v>
      </c>
      <c r="D6" s="40"/>
      <c r="E6" s="43"/>
      <c r="F6" s="43"/>
      <c r="G6" s="44"/>
      <c r="H6" s="45"/>
      <c r="I6" s="46"/>
      <c r="J6" s="59"/>
      <c r="K6" s="124"/>
      <c r="L6" s="149">
        <v>0.67</v>
      </c>
      <c r="M6" s="137"/>
      <c r="N6" s="137"/>
      <c r="O6" s="137"/>
      <c r="P6" s="137"/>
      <c r="Q6" s="137"/>
      <c r="R6" s="137"/>
      <c r="S6" s="137"/>
      <c r="T6" s="137"/>
      <c r="U6" s="137"/>
      <c r="V6" s="137"/>
      <c r="W6" s="138"/>
      <c r="X6" s="139">
        <v>0.11</v>
      </c>
      <c r="Y6" s="140"/>
      <c r="Z6" s="141"/>
      <c r="AA6" s="46"/>
      <c r="AB6" s="46"/>
      <c r="AC6" s="46"/>
      <c r="AD6" s="46"/>
      <c r="AE6" s="46"/>
      <c r="AF6" s="46"/>
      <c r="AG6" s="50"/>
      <c r="AH6" s="62"/>
      <c r="AI6" s="46"/>
      <c r="AJ6" s="46"/>
      <c r="AK6" s="46"/>
      <c r="AL6" s="46"/>
      <c r="AM6" s="46"/>
      <c r="AN6" s="46"/>
      <c r="AO6" s="46"/>
      <c r="AP6" s="46"/>
      <c r="AQ6" s="33"/>
      <c r="AR6" s="55">
        <f t="shared" si="0"/>
        <v>0</v>
      </c>
      <c r="AS6" s="55">
        <f t="shared" si="1"/>
        <v>0.22222222222222221</v>
      </c>
      <c r="AU6">
        <f>放デイガイドライン自己評価表!M6</f>
        <v>0.66666666666666663</v>
      </c>
      <c r="AV6">
        <f>放デイガイドライン自己評価表!N6</f>
        <v>0.1111111111111111</v>
      </c>
      <c r="AW6">
        <f>放デイガイドライン自己評価表!P6</f>
        <v>0</v>
      </c>
      <c r="AX6">
        <f>放デイガイドライン自己評価表!Q6</f>
        <v>0.22222222222222221</v>
      </c>
      <c r="AY6">
        <f t="shared" si="2"/>
        <v>0.99999999999999989</v>
      </c>
    </row>
    <row r="7" spans="1:51" ht="47.25" customHeight="1">
      <c r="A7" s="178"/>
      <c r="B7" s="6">
        <v>5</v>
      </c>
      <c r="C7" s="26" t="s">
        <v>17</v>
      </c>
      <c r="D7" s="65"/>
      <c r="E7" s="47"/>
      <c r="F7" s="47"/>
      <c r="G7" s="47"/>
      <c r="H7" s="60"/>
      <c r="I7" s="136">
        <v>0.78</v>
      </c>
      <c r="J7" s="137"/>
      <c r="K7" s="137"/>
      <c r="L7" s="137"/>
      <c r="M7" s="137"/>
      <c r="N7" s="137"/>
      <c r="O7" s="137"/>
      <c r="P7" s="137"/>
      <c r="Q7" s="137"/>
      <c r="R7" s="137"/>
      <c r="S7" s="137"/>
      <c r="T7" s="137"/>
      <c r="U7" s="147"/>
      <c r="V7" s="147"/>
      <c r="W7" s="148"/>
      <c r="X7" s="139">
        <v>0.11</v>
      </c>
      <c r="Y7" s="140"/>
      <c r="Z7" s="141"/>
      <c r="AA7" s="46"/>
      <c r="AB7" s="46"/>
      <c r="AC7" s="46"/>
      <c r="AD7" s="46"/>
      <c r="AE7" s="46"/>
      <c r="AF7" s="46"/>
      <c r="AG7" s="50"/>
      <c r="AH7" s="62"/>
      <c r="AI7" s="46"/>
      <c r="AJ7" s="46"/>
      <c r="AK7" s="46"/>
      <c r="AL7" s="46"/>
      <c r="AM7" s="46"/>
      <c r="AN7" s="46"/>
      <c r="AO7" s="46"/>
      <c r="AP7" s="46"/>
      <c r="AQ7" s="33"/>
      <c r="AR7" s="56">
        <f t="shared" si="0"/>
        <v>0</v>
      </c>
      <c r="AS7" s="55">
        <f t="shared" si="1"/>
        <v>0.1111111111111111</v>
      </c>
      <c r="AU7">
        <f>放デイガイドライン自己評価表!M7</f>
        <v>0.77777777777777779</v>
      </c>
      <c r="AV7">
        <f>放デイガイドライン自己評価表!N7</f>
        <v>0.1111111111111111</v>
      </c>
      <c r="AW7">
        <f>放デイガイドライン自己評価表!P7</f>
        <v>0</v>
      </c>
      <c r="AX7">
        <f>放デイガイドライン自己評価表!Q7</f>
        <v>0.1111111111111111</v>
      </c>
      <c r="AY7">
        <f t="shared" si="2"/>
        <v>1</v>
      </c>
    </row>
    <row r="8" spans="1:51" ht="36" customHeight="1">
      <c r="A8" s="178"/>
      <c r="B8" s="6">
        <v>6</v>
      </c>
      <c r="C8" s="26" t="s">
        <v>7</v>
      </c>
      <c r="D8" s="40"/>
      <c r="E8" s="43"/>
      <c r="F8" s="43"/>
      <c r="G8" s="44"/>
      <c r="H8" s="45"/>
      <c r="I8" s="46"/>
      <c r="J8" s="59"/>
      <c r="K8" s="125"/>
      <c r="L8" s="136">
        <v>0.56000000000000005</v>
      </c>
      <c r="M8" s="137"/>
      <c r="N8" s="137"/>
      <c r="O8" s="137"/>
      <c r="P8" s="137"/>
      <c r="Q8" s="137"/>
      <c r="R8" s="137"/>
      <c r="S8" s="137"/>
      <c r="T8" s="137"/>
      <c r="U8" s="137"/>
      <c r="V8" s="137"/>
      <c r="W8" s="138"/>
      <c r="X8" s="139">
        <v>0.11</v>
      </c>
      <c r="Y8" s="140"/>
      <c r="Z8" s="141"/>
      <c r="AA8" s="46"/>
      <c r="AB8" s="46"/>
      <c r="AC8" s="46"/>
      <c r="AD8" s="46"/>
      <c r="AE8" s="46"/>
      <c r="AF8" s="46"/>
      <c r="AG8" s="50"/>
      <c r="AH8" s="62"/>
      <c r="AI8" s="46"/>
      <c r="AJ8" s="46"/>
      <c r="AK8" s="46"/>
      <c r="AL8" s="46"/>
      <c r="AM8" s="46"/>
      <c r="AN8" s="46"/>
      <c r="AO8" s="46"/>
      <c r="AP8" s="46"/>
      <c r="AQ8" s="33"/>
      <c r="AR8" s="81">
        <f t="shared" ref="AR8" si="3">AW8*1</f>
        <v>0</v>
      </c>
      <c r="AS8" s="55">
        <f t="shared" si="1"/>
        <v>0.33333333333333331</v>
      </c>
      <c r="AU8">
        <f>放デイガイドライン自己評価表!M8</f>
        <v>0.55555555555555558</v>
      </c>
      <c r="AV8">
        <f>放デイガイドライン自己評価表!N8</f>
        <v>0.1111111111111111</v>
      </c>
      <c r="AW8">
        <f>放デイガイドライン自己評価表!P8</f>
        <v>0</v>
      </c>
      <c r="AX8">
        <f>放デイガイドライン自己評価表!Q8</f>
        <v>0.33333333333333331</v>
      </c>
      <c r="AY8">
        <f t="shared" si="2"/>
        <v>1</v>
      </c>
    </row>
    <row r="9" spans="1:51" ht="45" customHeight="1">
      <c r="A9" s="178"/>
      <c r="B9" s="6">
        <v>7</v>
      </c>
      <c r="C9" s="52" t="s">
        <v>8</v>
      </c>
      <c r="D9" s="40"/>
      <c r="E9" s="43"/>
      <c r="F9" s="43"/>
      <c r="G9" s="44"/>
      <c r="H9" s="45"/>
      <c r="I9" s="46"/>
      <c r="J9" s="59"/>
      <c r="K9" s="125"/>
      <c r="L9" s="136">
        <v>0.56000000000000005</v>
      </c>
      <c r="M9" s="137"/>
      <c r="N9" s="137"/>
      <c r="O9" s="137"/>
      <c r="P9" s="137"/>
      <c r="Q9" s="137"/>
      <c r="R9" s="137"/>
      <c r="S9" s="137"/>
      <c r="T9" s="137"/>
      <c r="U9" s="137"/>
      <c r="V9" s="137"/>
      <c r="W9" s="138"/>
      <c r="X9" s="139">
        <v>0.11</v>
      </c>
      <c r="Y9" s="140"/>
      <c r="Z9" s="141"/>
      <c r="AA9" s="46"/>
      <c r="AB9" s="46"/>
      <c r="AC9" s="46"/>
      <c r="AD9" s="46"/>
      <c r="AE9" s="46"/>
      <c r="AF9" s="46"/>
      <c r="AG9" s="50"/>
      <c r="AH9" s="62"/>
      <c r="AI9" s="46"/>
      <c r="AJ9" s="46"/>
      <c r="AK9" s="46"/>
      <c r="AL9" s="46"/>
      <c r="AM9" s="46"/>
      <c r="AN9" s="46"/>
      <c r="AO9" s="46"/>
      <c r="AP9" s="46"/>
      <c r="AQ9" s="33"/>
      <c r="AR9" s="86">
        <f t="shared" si="0"/>
        <v>0</v>
      </c>
      <c r="AS9" s="55">
        <f t="shared" si="1"/>
        <v>0.33333333333333331</v>
      </c>
      <c r="AU9">
        <f>放デイガイドライン自己評価表!M9</f>
        <v>0.55555555555555558</v>
      </c>
      <c r="AV9">
        <f>放デイガイドライン自己評価表!N9</f>
        <v>0.1111111111111111</v>
      </c>
      <c r="AW9">
        <f>放デイガイドライン自己評価表!P9</f>
        <v>0</v>
      </c>
      <c r="AX9">
        <f>放デイガイドライン自己評価表!Q9</f>
        <v>0.33333333333333331</v>
      </c>
      <c r="AY9">
        <f t="shared" si="2"/>
        <v>1</v>
      </c>
    </row>
    <row r="10" spans="1:51" ht="36" customHeight="1">
      <c r="A10" s="179"/>
      <c r="B10" s="72">
        <v>8</v>
      </c>
      <c r="C10" s="26" t="s">
        <v>9</v>
      </c>
      <c r="D10" s="40"/>
      <c r="E10" s="82"/>
      <c r="F10" s="126"/>
      <c r="G10" s="170">
        <v>0.89</v>
      </c>
      <c r="H10" s="171"/>
      <c r="I10" s="171"/>
      <c r="J10" s="171"/>
      <c r="K10" s="171"/>
      <c r="L10" s="171"/>
      <c r="M10" s="171"/>
      <c r="N10" s="171"/>
      <c r="O10" s="171"/>
      <c r="P10" s="171"/>
      <c r="Q10" s="171"/>
      <c r="R10" s="171"/>
      <c r="S10" s="171"/>
      <c r="T10" s="171"/>
      <c r="U10" s="171"/>
      <c r="V10" s="171"/>
      <c r="W10" s="172"/>
      <c r="X10" s="42"/>
      <c r="Y10" s="46"/>
      <c r="Z10" s="46"/>
      <c r="AA10" s="46"/>
      <c r="AB10" s="46"/>
      <c r="AC10" s="46"/>
      <c r="AD10" s="46"/>
      <c r="AE10" s="46"/>
      <c r="AF10" s="46"/>
      <c r="AG10" s="50"/>
      <c r="AH10" s="62"/>
      <c r="AI10" s="46"/>
      <c r="AJ10" s="46"/>
      <c r="AK10" s="46"/>
      <c r="AL10" s="46"/>
      <c r="AM10" s="46"/>
      <c r="AN10" s="46"/>
      <c r="AO10" s="46"/>
      <c r="AP10" s="46"/>
      <c r="AQ10" s="42"/>
      <c r="AR10" s="55">
        <f t="shared" si="0"/>
        <v>0</v>
      </c>
      <c r="AS10" s="85">
        <f t="shared" si="1"/>
        <v>0.1111111111111111</v>
      </c>
      <c r="AU10">
        <f>放デイガイドライン自己評価表!M10</f>
        <v>0.88888888888888884</v>
      </c>
      <c r="AV10">
        <f>放デイガイドライン自己評価表!N10</f>
        <v>0</v>
      </c>
      <c r="AW10">
        <f>放デイガイドライン自己評価表!P10</f>
        <v>0</v>
      </c>
      <c r="AX10">
        <f>放デイガイドライン自己評価表!Q10</f>
        <v>0.1111111111111111</v>
      </c>
      <c r="AY10">
        <f t="shared" si="2"/>
        <v>1</v>
      </c>
    </row>
    <row r="11" spans="1:51" ht="47.25" customHeight="1">
      <c r="A11" s="180" t="s">
        <v>50</v>
      </c>
      <c r="B11" s="6">
        <v>9</v>
      </c>
      <c r="C11" s="53" t="s">
        <v>10</v>
      </c>
      <c r="D11" s="65"/>
      <c r="E11" s="47"/>
      <c r="F11" s="47"/>
      <c r="G11" s="47"/>
      <c r="H11" s="60"/>
      <c r="I11" s="136">
        <v>0.78</v>
      </c>
      <c r="J11" s="137"/>
      <c r="K11" s="137"/>
      <c r="L11" s="137"/>
      <c r="M11" s="137"/>
      <c r="N11" s="137"/>
      <c r="O11" s="137"/>
      <c r="P11" s="137"/>
      <c r="Q11" s="137"/>
      <c r="R11" s="137"/>
      <c r="S11" s="137"/>
      <c r="T11" s="137"/>
      <c r="U11" s="147"/>
      <c r="V11" s="147"/>
      <c r="W11" s="148"/>
      <c r="X11" s="139">
        <v>0.11</v>
      </c>
      <c r="Y11" s="140"/>
      <c r="Z11" s="141"/>
      <c r="AA11" s="46"/>
      <c r="AB11" s="46"/>
      <c r="AC11" s="46"/>
      <c r="AD11" s="46"/>
      <c r="AE11" s="46"/>
      <c r="AF11" s="46"/>
      <c r="AG11" s="50"/>
      <c r="AH11" s="62"/>
      <c r="AI11" s="46"/>
      <c r="AJ11" s="46"/>
      <c r="AK11" s="46"/>
      <c r="AL11" s="46"/>
      <c r="AM11" s="46"/>
      <c r="AN11" s="46"/>
      <c r="AO11" s="46"/>
      <c r="AP11" s="46"/>
      <c r="AQ11" s="33"/>
      <c r="AR11" s="90">
        <f t="shared" ref="AR11" si="4">AW11*1</f>
        <v>0</v>
      </c>
      <c r="AS11" s="55">
        <f t="shared" ref="AS11" si="5">AX11*1</f>
        <v>0.1111111111111111</v>
      </c>
      <c r="AU11">
        <f>放デイガイドライン自己評価表!M11</f>
        <v>0.77777777777777779</v>
      </c>
      <c r="AV11">
        <f>放デイガイドライン自己評価表!N11</f>
        <v>0.1111111111111111</v>
      </c>
      <c r="AW11">
        <f>放デイガイドライン自己評価表!P11</f>
        <v>0</v>
      </c>
      <c r="AX11">
        <f>放デイガイドライン自己評価表!Q11</f>
        <v>0.1111111111111111</v>
      </c>
      <c r="AY11">
        <f t="shared" si="2"/>
        <v>1</v>
      </c>
    </row>
    <row r="12" spans="1:51" ht="45" customHeight="1">
      <c r="A12" s="178"/>
      <c r="B12" s="6">
        <v>10</v>
      </c>
      <c r="C12" s="26" t="s">
        <v>11</v>
      </c>
      <c r="D12" s="40"/>
      <c r="E12" s="43"/>
      <c r="F12" s="43"/>
      <c r="G12" s="44"/>
      <c r="H12" s="45"/>
      <c r="I12" s="46"/>
      <c r="J12" s="59"/>
      <c r="K12" s="125"/>
      <c r="L12" s="125"/>
      <c r="M12" s="136">
        <v>0.44</v>
      </c>
      <c r="N12" s="150"/>
      <c r="O12" s="150"/>
      <c r="P12" s="150"/>
      <c r="Q12" s="150"/>
      <c r="R12" s="150"/>
      <c r="S12" s="150"/>
      <c r="T12" s="150"/>
      <c r="U12" s="150"/>
      <c r="V12" s="150"/>
      <c r="W12" s="151"/>
      <c r="X12" s="139">
        <v>0.11</v>
      </c>
      <c r="Y12" s="140"/>
      <c r="Z12" s="141"/>
      <c r="AA12" s="46"/>
      <c r="AB12" s="46"/>
      <c r="AC12" s="46"/>
      <c r="AD12" s="46"/>
      <c r="AE12" s="46"/>
      <c r="AF12" s="46"/>
      <c r="AG12" s="50"/>
      <c r="AH12" s="62"/>
      <c r="AI12" s="46"/>
      <c r="AJ12" s="46"/>
      <c r="AK12" s="46"/>
      <c r="AL12" s="46"/>
      <c r="AM12" s="46"/>
      <c r="AN12" s="46"/>
      <c r="AO12" s="46"/>
      <c r="AP12" s="46"/>
      <c r="AQ12" s="42"/>
      <c r="AR12" s="55">
        <f t="shared" si="0"/>
        <v>0</v>
      </c>
      <c r="AS12" s="85">
        <f t="shared" si="1"/>
        <v>0.44444444444444442</v>
      </c>
      <c r="AU12">
        <f>放デイガイドライン自己評価表!M12</f>
        <v>0.44444444444444442</v>
      </c>
      <c r="AV12">
        <f>放デイガイドライン自己評価表!N12</f>
        <v>0.1111111111111111</v>
      </c>
      <c r="AW12">
        <f>放デイガイドライン自己評価表!P12</f>
        <v>0</v>
      </c>
      <c r="AX12">
        <f>放デイガイドライン自己評価表!Q12</f>
        <v>0.44444444444444442</v>
      </c>
      <c r="AY12">
        <f t="shared" si="2"/>
        <v>1</v>
      </c>
    </row>
    <row r="13" spans="1:51" ht="36" customHeight="1">
      <c r="A13" s="178"/>
      <c r="B13" s="6">
        <v>11</v>
      </c>
      <c r="C13" s="26" t="s">
        <v>12</v>
      </c>
      <c r="D13" s="40"/>
      <c r="E13" s="43"/>
      <c r="F13" s="43"/>
      <c r="G13" s="44"/>
      <c r="H13" s="45"/>
      <c r="I13" s="46"/>
      <c r="J13" s="59"/>
      <c r="K13" s="125"/>
      <c r="L13" s="125"/>
      <c r="M13" s="136">
        <v>0.44</v>
      </c>
      <c r="N13" s="150"/>
      <c r="O13" s="150"/>
      <c r="P13" s="150"/>
      <c r="Q13" s="150"/>
      <c r="R13" s="150"/>
      <c r="S13" s="150"/>
      <c r="T13" s="150"/>
      <c r="U13" s="150"/>
      <c r="V13" s="150"/>
      <c r="W13" s="151"/>
      <c r="X13" s="139">
        <v>0.11</v>
      </c>
      <c r="Y13" s="140"/>
      <c r="Z13" s="141"/>
      <c r="AA13" s="46"/>
      <c r="AB13" s="46"/>
      <c r="AC13" s="46"/>
      <c r="AD13" s="46"/>
      <c r="AE13" s="46"/>
      <c r="AF13" s="46"/>
      <c r="AG13" s="50"/>
      <c r="AH13" s="62"/>
      <c r="AI13" s="46"/>
      <c r="AJ13" s="46"/>
      <c r="AK13" s="46"/>
      <c r="AL13" s="46"/>
      <c r="AM13" s="46"/>
      <c r="AN13" s="46"/>
      <c r="AO13" s="46"/>
      <c r="AP13" s="46"/>
      <c r="AQ13" s="42"/>
      <c r="AR13" s="90">
        <f t="shared" ref="AR13:AR17" si="6">AW13*1</f>
        <v>0</v>
      </c>
      <c r="AS13" s="55">
        <f t="shared" ref="AS13:AS17" si="7">AX13*1</f>
        <v>0.44444444444444442</v>
      </c>
      <c r="AU13">
        <f>放デイガイドライン自己評価表!M13</f>
        <v>0.44444444444444442</v>
      </c>
      <c r="AV13">
        <f>放デイガイドライン自己評価表!N13</f>
        <v>0.1111111111111111</v>
      </c>
      <c r="AW13">
        <f>放デイガイドライン自己評価表!P13</f>
        <v>0</v>
      </c>
      <c r="AX13">
        <f>放デイガイドライン自己評価表!Q13</f>
        <v>0.44444444444444442</v>
      </c>
      <c r="AY13">
        <f t="shared" si="2"/>
        <v>1</v>
      </c>
    </row>
    <row r="14" spans="1:51" ht="36" customHeight="1">
      <c r="A14" s="178"/>
      <c r="B14" s="6">
        <v>12</v>
      </c>
      <c r="C14" s="27" t="s">
        <v>13</v>
      </c>
      <c r="D14" s="40"/>
      <c r="E14" s="43"/>
      <c r="F14" s="43"/>
      <c r="G14" s="44"/>
      <c r="H14" s="45"/>
      <c r="I14" s="46"/>
      <c r="J14" s="59"/>
      <c r="K14" s="125"/>
      <c r="L14" s="136">
        <v>0.56000000000000005</v>
      </c>
      <c r="M14" s="137"/>
      <c r="N14" s="137"/>
      <c r="O14" s="137"/>
      <c r="P14" s="137"/>
      <c r="Q14" s="137"/>
      <c r="R14" s="137"/>
      <c r="S14" s="137"/>
      <c r="T14" s="137"/>
      <c r="U14" s="137"/>
      <c r="V14" s="137"/>
      <c r="W14" s="138"/>
      <c r="X14" s="139">
        <v>0.11</v>
      </c>
      <c r="Y14" s="140"/>
      <c r="Z14" s="141"/>
      <c r="AA14" s="46"/>
      <c r="AB14" s="46"/>
      <c r="AC14" s="46"/>
      <c r="AD14" s="46"/>
      <c r="AE14" s="46"/>
      <c r="AF14" s="46"/>
      <c r="AG14" s="50"/>
      <c r="AH14" s="62"/>
      <c r="AI14" s="46"/>
      <c r="AJ14" s="46"/>
      <c r="AK14" s="46"/>
      <c r="AL14" s="46"/>
      <c r="AM14" s="46"/>
      <c r="AN14" s="46"/>
      <c r="AO14" s="46"/>
      <c r="AP14" s="46"/>
      <c r="AQ14" s="33"/>
      <c r="AR14" s="55">
        <f t="shared" si="6"/>
        <v>0</v>
      </c>
      <c r="AS14" s="85">
        <f t="shared" si="7"/>
        <v>0.33333333333333331</v>
      </c>
      <c r="AU14">
        <f>放デイガイドライン自己評価表!M14</f>
        <v>0.55555555555555558</v>
      </c>
      <c r="AV14">
        <f>放デイガイドライン自己評価表!N14</f>
        <v>0.1111111111111111</v>
      </c>
      <c r="AW14">
        <f>放デイガイドライン自己評価表!P14</f>
        <v>0</v>
      </c>
      <c r="AX14">
        <f>放デイガイドライン自己評価表!Q14</f>
        <v>0.33333333333333331</v>
      </c>
      <c r="AY14">
        <f t="shared" si="2"/>
        <v>1</v>
      </c>
    </row>
    <row r="15" spans="1:51" ht="36" customHeight="1">
      <c r="A15" s="178"/>
      <c r="B15" s="6">
        <v>13</v>
      </c>
      <c r="C15" s="26" t="s">
        <v>14</v>
      </c>
      <c r="D15" s="40"/>
      <c r="E15" s="43"/>
      <c r="F15" s="43"/>
      <c r="G15" s="44"/>
      <c r="H15" s="45"/>
      <c r="I15" s="46"/>
      <c r="J15" s="59"/>
      <c r="K15" s="125"/>
      <c r="L15" s="136">
        <v>0.56000000000000005</v>
      </c>
      <c r="M15" s="137"/>
      <c r="N15" s="137"/>
      <c r="O15" s="137"/>
      <c r="P15" s="137"/>
      <c r="Q15" s="137"/>
      <c r="R15" s="137"/>
      <c r="S15" s="137"/>
      <c r="T15" s="137"/>
      <c r="U15" s="137"/>
      <c r="V15" s="137"/>
      <c r="W15" s="138"/>
      <c r="X15" s="139">
        <v>0.11</v>
      </c>
      <c r="Y15" s="140"/>
      <c r="Z15" s="141"/>
      <c r="AA15" s="46"/>
      <c r="AB15" s="46"/>
      <c r="AC15" s="46"/>
      <c r="AD15" s="46"/>
      <c r="AE15" s="46"/>
      <c r="AF15" s="46"/>
      <c r="AG15" s="50"/>
      <c r="AH15" s="62"/>
      <c r="AI15" s="46"/>
      <c r="AJ15" s="46"/>
      <c r="AK15" s="46"/>
      <c r="AL15" s="46"/>
      <c r="AM15" s="46"/>
      <c r="AN15" s="46"/>
      <c r="AO15" s="46"/>
      <c r="AP15" s="46"/>
      <c r="AQ15" s="33"/>
      <c r="AR15" s="90">
        <f t="shared" si="6"/>
        <v>0</v>
      </c>
      <c r="AS15" s="55">
        <f t="shared" si="7"/>
        <v>0.33333333333333331</v>
      </c>
      <c r="AU15">
        <f>放デイガイドライン自己評価表!M15</f>
        <v>0.55555555555555558</v>
      </c>
      <c r="AV15">
        <f>放デイガイドライン自己評価表!N15</f>
        <v>0.1111111111111111</v>
      </c>
      <c r="AW15">
        <f>放デイガイドライン自己評価表!P15</f>
        <v>0</v>
      </c>
      <c r="AX15">
        <f>放デイガイドライン自己評価表!Q15</f>
        <v>0.33333333333333331</v>
      </c>
      <c r="AY15">
        <f t="shared" si="2"/>
        <v>1</v>
      </c>
    </row>
    <row r="16" spans="1:51" ht="47.25" customHeight="1">
      <c r="A16" s="178"/>
      <c r="B16" s="6">
        <v>14</v>
      </c>
      <c r="C16" s="26" t="s">
        <v>38</v>
      </c>
      <c r="D16" s="40"/>
      <c r="E16" s="43"/>
      <c r="F16" s="43"/>
      <c r="G16" s="44"/>
      <c r="H16" s="45"/>
      <c r="I16" s="46"/>
      <c r="J16" s="59"/>
      <c r="K16" s="125"/>
      <c r="L16" s="125"/>
      <c r="M16" s="136">
        <v>0.44</v>
      </c>
      <c r="N16" s="150"/>
      <c r="O16" s="150"/>
      <c r="P16" s="150"/>
      <c r="Q16" s="150"/>
      <c r="R16" s="150"/>
      <c r="S16" s="150"/>
      <c r="T16" s="150"/>
      <c r="U16" s="150"/>
      <c r="V16" s="150"/>
      <c r="W16" s="151"/>
      <c r="X16" s="139">
        <v>0.11</v>
      </c>
      <c r="Y16" s="140"/>
      <c r="Z16" s="141"/>
      <c r="AA16" s="46"/>
      <c r="AB16" s="46"/>
      <c r="AC16" s="46"/>
      <c r="AD16" s="46"/>
      <c r="AE16" s="46"/>
      <c r="AF16" s="46"/>
      <c r="AG16" s="50"/>
      <c r="AH16" s="62"/>
      <c r="AI16" s="46"/>
      <c r="AJ16" s="46"/>
      <c r="AK16" s="46"/>
      <c r="AL16" s="46"/>
      <c r="AM16" s="46"/>
      <c r="AN16" s="46"/>
      <c r="AO16" s="46"/>
      <c r="AP16" s="46"/>
      <c r="AQ16" s="42"/>
      <c r="AR16" s="55">
        <f t="shared" si="6"/>
        <v>0</v>
      </c>
      <c r="AS16" s="85">
        <f t="shared" si="7"/>
        <v>0.44444444444444442</v>
      </c>
      <c r="AU16">
        <f>放デイガイドライン自己評価表!M16</f>
        <v>0.44444444444444442</v>
      </c>
      <c r="AV16">
        <f>放デイガイドライン自己評価表!N16</f>
        <v>0.1111111111111111</v>
      </c>
      <c r="AW16">
        <f>放デイガイドライン自己評価表!P16</f>
        <v>0</v>
      </c>
      <c r="AX16">
        <f>放デイガイドライン自己評価表!Q16</f>
        <v>0.44444444444444442</v>
      </c>
      <c r="AY16">
        <f t="shared" si="2"/>
        <v>1</v>
      </c>
    </row>
    <row r="17" spans="1:51" ht="46.5" customHeight="1">
      <c r="A17" s="178"/>
      <c r="B17" s="6">
        <v>15</v>
      </c>
      <c r="C17" s="26" t="s">
        <v>15</v>
      </c>
      <c r="D17" s="40"/>
      <c r="E17" s="82"/>
      <c r="F17" s="126"/>
      <c r="G17" s="170">
        <v>0.88</v>
      </c>
      <c r="H17" s="171"/>
      <c r="I17" s="171"/>
      <c r="J17" s="171"/>
      <c r="K17" s="171"/>
      <c r="L17" s="171"/>
      <c r="M17" s="171"/>
      <c r="N17" s="171"/>
      <c r="O17" s="171"/>
      <c r="P17" s="171"/>
      <c r="Q17" s="171"/>
      <c r="R17" s="171"/>
      <c r="S17" s="171"/>
      <c r="T17" s="171"/>
      <c r="U17" s="171"/>
      <c r="V17" s="171"/>
      <c r="W17" s="172"/>
      <c r="X17" s="42"/>
      <c r="Y17" s="46"/>
      <c r="Z17" s="46"/>
      <c r="AA17" s="46"/>
      <c r="AB17" s="46"/>
      <c r="AC17" s="46"/>
      <c r="AD17" s="46"/>
      <c r="AE17" s="46"/>
      <c r="AF17" s="46"/>
      <c r="AG17" s="50"/>
      <c r="AH17" s="62"/>
      <c r="AI17" s="46"/>
      <c r="AJ17" s="46"/>
      <c r="AK17" s="46"/>
      <c r="AL17" s="46"/>
      <c r="AM17" s="46"/>
      <c r="AN17" s="46"/>
      <c r="AO17" s="46"/>
      <c r="AP17" s="46"/>
      <c r="AQ17" s="42"/>
      <c r="AR17" s="90">
        <f t="shared" si="6"/>
        <v>0</v>
      </c>
      <c r="AS17" s="55">
        <f t="shared" si="7"/>
        <v>0.1111111111111111</v>
      </c>
      <c r="AU17">
        <f>放デイガイドライン自己評価表!M17</f>
        <v>0.88888888888888884</v>
      </c>
      <c r="AV17">
        <f>放デイガイドライン自己評価表!N17</f>
        <v>0</v>
      </c>
      <c r="AW17">
        <f>放デイガイドライン自己評価表!P17</f>
        <v>0</v>
      </c>
      <c r="AX17">
        <f>放デイガイドライン自己評価表!Q17</f>
        <v>0.1111111111111111</v>
      </c>
      <c r="AY17">
        <f t="shared" si="2"/>
        <v>1</v>
      </c>
    </row>
    <row r="18" spans="1:51" ht="47.25" customHeight="1">
      <c r="A18" s="178"/>
      <c r="B18" s="6">
        <v>16</v>
      </c>
      <c r="C18" s="26" t="s">
        <v>39</v>
      </c>
      <c r="D18" s="40"/>
      <c r="E18" s="43"/>
      <c r="F18" s="43"/>
      <c r="G18" s="44"/>
      <c r="H18" s="45"/>
      <c r="I18" s="46"/>
      <c r="J18" s="59"/>
      <c r="K18" s="125"/>
      <c r="L18" s="136">
        <v>0.56000000000000005</v>
      </c>
      <c r="M18" s="137"/>
      <c r="N18" s="137"/>
      <c r="O18" s="137"/>
      <c r="P18" s="137"/>
      <c r="Q18" s="137"/>
      <c r="R18" s="137"/>
      <c r="S18" s="137"/>
      <c r="T18" s="137"/>
      <c r="U18" s="137"/>
      <c r="V18" s="137"/>
      <c r="W18" s="138"/>
      <c r="X18" s="139">
        <v>0.11</v>
      </c>
      <c r="Y18" s="140"/>
      <c r="Z18" s="141"/>
      <c r="AA18" s="46"/>
      <c r="AB18" s="46"/>
      <c r="AC18" s="46"/>
      <c r="AD18" s="46"/>
      <c r="AE18" s="46"/>
      <c r="AF18" s="46"/>
      <c r="AG18" s="50"/>
      <c r="AH18" s="62"/>
      <c r="AI18" s="46"/>
      <c r="AJ18" s="46"/>
      <c r="AK18" s="46"/>
      <c r="AL18" s="46"/>
      <c r="AM18" s="46"/>
      <c r="AN18" s="46"/>
      <c r="AO18" s="46"/>
      <c r="AP18" s="46"/>
      <c r="AQ18" s="33"/>
      <c r="AR18" s="55">
        <f t="shared" ref="AR18:AR21" si="8">AW18*1</f>
        <v>0</v>
      </c>
      <c r="AS18" s="85">
        <f t="shared" ref="AS18:AS21" si="9">AX18*1</f>
        <v>0.33333333333333331</v>
      </c>
      <c r="AU18">
        <f>放デイガイドライン自己評価表!M18</f>
        <v>0.55555555555555558</v>
      </c>
      <c r="AV18">
        <f>放デイガイドライン自己評価表!N18</f>
        <v>0.1111111111111111</v>
      </c>
      <c r="AW18">
        <f>放デイガイドライン自己評価表!P18</f>
        <v>0</v>
      </c>
      <c r="AX18">
        <f>放デイガイドライン自己評価表!Q18</f>
        <v>0.33333333333333331</v>
      </c>
      <c r="AY18">
        <f t="shared" si="2"/>
        <v>1</v>
      </c>
    </row>
    <row r="19" spans="1:51" ht="36" customHeight="1">
      <c r="A19" s="178"/>
      <c r="B19" s="6">
        <v>17</v>
      </c>
      <c r="C19" s="26" t="s">
        <v>16</v>
      </c>
      <c r="D19" s="40"/>
      <c r="E19" s="43"/>
      <c r="F19" s="43"/>
      <c r="G19" s="44"/>
      <c r="H19" s="45"/>
      <c r="I19" s="46"/>
      <c r="J19" s="59"/>
      <c r="K19" s="125"/>
      <c r="L19" s="136">
        <v>0.56000000000000005</v>
      </c>
      <c r="M19" s="137"/>
      <c r="N19" s="137"/>
      <c r="O19" s="137"/>
      <c r="P19" s="137"/>
      <c r="Q19" s="137"/>
      <c r="R19" s="137"/>
      <c r="S19" s="137"/>
      <c r="T19" s="137"/>
      <c r="U19" s="137"/>
      <c r="V19" s="137"/>
      <c r="W19" s="138"/>
      <c r="X19" s="139">
        <v>0.11</v>
      </c>
      <c r="Y19" s="140"/>
      <c r="Z19" s="141"/>
      <c r="AA19" s="46"/>
      <c r="AB19" s="46"/>
      <c r="AC19" s="46"/>
      <c r="AD19" s="46"/>
      <c r="AE19" s="46"/>
      <c r="AF19" s="46"/>
      <c r="AG19" s="50"/>
      <c r="AH19" s="62"/>
      <c r="AI19" s="46"/>
      <c r="AJ19" s="46"/>
      <c r="AK19" s="46"/>
      <c r="AL19" s="46"/>
      <c r="AM19" s="46"/>
      <c r="AN19" s="46"/>
      <c r="AO19" s="46"/>
      <c r="AP19" s="46"/>
      <c r="AQ19" s="33"/>
      <c r="AR19" s="87">
        <f t="shared" si="8"/>
        <v>0</v>
      </c>
      <c r="AS19" s="55">
        <f t="shared" si="9"/>
        <v>0.22222222222222221</v>
      </c>
      <c r="AU19">
        <f>放デイガイドライン自己評価表!M19</f>
        <v>0.55555555555555558</v>
      </c>
      <c r="AV19">
        <f>放デイガイドライン自己評価表!N19</f>
        <v>0.22222222222222221</v>
      </c>
      <c r="AW19">
        <f>放デイガイドライン自己評価表!P19</f>
        <v>0</v>
      </c>
      <c r="AX19">
        <f>放デイガイドライン自己評価表!Q19</f>
        <v>0.22222222222222221</v>
      </c>
      <c r="AY19">
        <f t="shared" si="2"/>
        <v>1</v>
      </c>
    </row>
    <row r="20" spans="1:51" ht="47.25" customHeight="1">
      <c r="A20" s="178"/>
      <c r="B20" s="6">
        <v>18</v>
      </c>
      <c r="C20" s="26" t="s">
        <v>40</v>
      </c>
      <c r="D20" s="40"/>
      <c r="E20" s="43"/>
      <c r="F20" s="43"/>
      <c r="G20" s="44"/>
      <c r="H20" s="45"/>
      <c r="I20" s="46"/>
      <c r="J20" s="59"/>
      <c r="K20" s="125"/>
      <c r="L20" s="136">
        <v>0.56000000000000005</v>
      </c>
      <c r="M20" s="137"/>
      <c r="N20" s="137"/>
      <c r="O20" s="137"/>
      <c r="P20" s="137"/>
      <c r="Q20" s="137"/>
      <c r="R20" s="137"/>
      <c r="S20" s="137"/>
      <c r="T20" s="137"/>
      <c r="U20" s="137"/>
      <c r="V20" s="137"/>
      <c r="W20" s="138"/>
      <c r="X20" s="139">
        <v>0.11</v>
      </c>
      <c r="Y20" s="140"/>
      <c r="Z20" s="141"/>
      <c r="AA20" s="46"/>
      <c r="AB20" s="46"/>
      <c r="AC20" s="46"/>
      <c r="AD20" s="46"/>
      <c r="AE20" s="46"/>
      <c r="AF20" s="46"/>
      <c r="AG20" s="50"/>
      <c r="AH20" s="62"/>
      <c r="AI20" s="46"/>
      <c r="AJ20" s="46"/>
      <c r="AK20" s="46"/>
      <c r="AL20" s="46"/>
      <c r="AM20" s="46"/>
      <c r="AN20" s="46"/>
      <c r="AO20" s="46"/>
      <c r="AP20" s="46"/>
      <c r="AQ20" s="33"/>
      <c r="AR20" s="86">
        <f t="shared" si="8"/>
        <v>0</v>
      </c>
      <c r="AS20" s="55">
        <f t="shared" si="9"/>
        <v>0.33333333333333331</v>
      </c>
      <c r="AU20">
        <f>放デイガイドライン自己評価表!M20</f>
        <v>0.55555555555555558</v>
      </c>
      <c r="AV20">
        <f>放デイガイドライン自己評価表!N20</f>
        <v>0.1111111111111111</v>
      </c>
      <c r="AW20">
        <f>放デイガイドライン自己評価表!P20</f>
        <v>0</v>
      </c>
      <c r="AX20">
        <f>放デイガイドライン自己評価表!Q20</f>
        <v>0.33333333333333331</v>
      </c>
      <c r="AY20">
        <f t="shared" si="2"/>
        <v>1</v>
      </c>
    </row>
    <row r="21" spans="1:51" ht="36" customHeight="1">
      <c r="A21" s="179"/>
      <c r="B21" s="6">
        <v>19</v>
      </c>
      <c r="C21" s="28" t="s">
        <v>41</v>
      </c>
      <c r="D21" s="40"/>
      <c r="E21" s="43"/>
      <c r="F21" s="43"/>
      <c r="G21" s="44"/>
      <c r="H21" s="120"/>
      <c r="I21" s="117"/>
      <c r="J21" s="117"/>
      <c r="K21" s="118"/>
      <c r="L21" s="120"/>
      <c r="M21" s="117"/>
      <c r="N21" s="121"/>
      <c r="O21" s="117"/>
      <c r="P21" s="119"/>
      <c r="Q21" s="142">
        <v>0.33</v>
      </c>
      <c r="R21" s="143"/>
      <c r="S21" s="143"/>
      <c r="T21" s="143"/>
      <c r="U21" s="143"/>
      <c r="V21" s="143"/>
      <c r="W21" s="144"/>
      <c r="X21" s="139">
        <v>0.11</v>
      </c>
      <c r="Y21" s="140"/>
      <c r="Z21" s="141"/>
      <c r="AA21" s="46"/>
      <c r="AB21" s="46"/>
      <c r="AC21" s="46"/>
      <c r="AD21" s="46"/>
      <c r="AE21" s="46"/>
      <c r="AF21" s="46"/>
      <c r="AG21" s="50"/>
      <c r="AH21" s="62"/>
      <c r="AI21" s="46"/>
      <c r="AJ21" s="46"/>
      <c r="AK21" s="46"/>
      <c r="AL21" s="46"/>
      <c r="AM21" s="46"/>
      <c r="AN21" s="46"/>
      <c r="AO21" s="46"/>
      <c r="AP21" s="46"/>
      <c r="AQ21" s="33"/>
      <c r="AR21" s="55">
        <f t="shared" si="8"/>
        <v>0</v>
      </c>
      <c r="AS21" s="55">
        <f t="shared" si="9"/>
        <v>0.55555555555555558</v>
      </c>
      <c r="AU21">
        <f>放デイガイドライン自己評価表!M21</f>
        <v>0.33333333333333331</v>
      </c>
      <c r="AV21">
        <f>放デイガイドライン自己評価表!N21</f>
        <v>0.1111111111111111</v>
      </c>
      <c r="AW21">
        <f>放デイガイドライン自己評価表!P21</f>
        <v>0</v>
      </c>
      <c r="AX21">
        <f>放デイガイドライン自己評価表!Q21</f>
        <v>0.55555555555555558</v>
      </c>
      <c r="AY21">
        <f t="shared" si="2"/>
        <v>1</v>
      </c>
    </row>
    <row r="22" spans="1:51" ht="47.25" customHeight="1">
      <c r="A22" s="180" t="s">
        <v>51</v>
      </c>
      <c r="B22" s="6">
        <v>20</v>
      </c>
      <c r="C22" s="28" t="s">
        <v>19</v>
      </c>
      <c r="D22" s="65"/>
      <c r="E22" s="47"/>
      <c r="F22" s="47"/>
      <c r="G22" s="47"/>
      <c r="H22" s="60"/>
      <c r="I22" s="136">
        <v>0.78</v>
      </c>
      <c r="J22" s="137"/>
      <c r="K22" s="137"/>
      <c r="L22" s="137"/>
      <c r="M22" s="137"/>
      <c r="N22" s="137"/>
      <c r="O22" s="137"/>
      <c r="P22" s="137"/>
      <c r="Q22" s="137"/>
      <c r="R22" s="137"/>
      <c r="S22" s="137"/>
      <c r="T22" s="137"/>
      <c r="U22" s="147"/>
      <c r="V22" s="147"/>
      <c r="W22" s="148"/>
      <c r="X22" s="34"/>
      <c r="Y22" s="83"/>
      <c r="Z22" s="83"/>
      <c r="AA22" s="83"/>
      <c r="AB22" s="83"/>
      <c r="AC22" s="83"/>
      <c r="AD22" s="83"/>
      <c r="AE22" s="83"/>
      <c r="AF22" s="83"/>
      <c r="AG22" s="51"/>
      <c r="AH22" s="84"/>
      <c r="AI22" s="83"/>
      <c r="AJ22" s="83"/>
      <c r="AK22" s="83"/>
      <c r="AL22" s="83"/>
      <c r="AM22" s="83"/>
      <c r="AN22" s="83"/>
      <c r="AO22" s="83"/>
      <c r="AP22" s="83"/>
      <c r="AQ22" s="34"/>
      <c r="AR22" s="89">
        <f t="shared" ref="AR22:AR30" si="10">AW22*1</f>
        <v>0</v>
      </c>
      <c r="AS22" s="55">
        <f t="shared" ref="AS22:AS30" si="11">AX22*1</f>
        <v>0.22222222222222221</v>
      </c>
      <c r="AU22">
        <f>放デイガイドライン自己評価表!M22</f>
        <v>0.77777777777777779</v>
      </c>
      <c r="AV22">
        <f>放デイガイドライン自己評価表!N22</f>
        <v>0</v>
      </c>
      <c r="AW22">
        <f>放デイガイドライン自己評価表!P22</f>
        <v>0</v>
      </c>
      <c r="AX22">
        <f>放デイガイドライン自己評価表!Q22</f>
        <v>0.22222222222222221</v>
      </c>
      <c r="AY22">
        <f t="shared" si="2"/>
        <v>1</v>
      </c>
    </row>
    <row r="23" spans="1:51" ht="67.5" customHeight="1">
      <c r="A23" s="178"/>
      <c r="B23" s="6">
        <v>21</v>
      </c>
      <c r="C23" s="28" t="s">
        <v>20</v>
      </c>
      <c r="D23" s="65"/>
      <c r="E23" s="47"/>
      <c r="F23" s="47"/>
      <c r="G23" s="47"/>
      <c r="H23" s="60"/>
      <c r="I23" s="136">
        <v>0.78</v>
      </c>
      <c r="J23" s="137"/>
      <c r="K23" s="137"/>
      <c r="L23" s="137"/>
      <c r="M23" s="137"/>
      <c r="N23" s="137"/>
      <c r="O23" s="137"/>
      <c r="P23" s="137"/>
      <c r="Q23" s="137"/>
      <c r="R23" s="137"/>
      <c r="S23" s="137"/>
      <c r="T23" s="137"/>
      <c r="U23" s="147"/>
      <c r="V23" s="147"/>
      <c r="W23" s="148"/>
      <c r="X23" s="34"/>
      <c r="Y23" s="83"/>
      <c r="Z23" s="83"/>
      <c r="AA23" s="83"/>
      <c r="AB23" s="83"/>
      <c r="AC23" s="83"/>
      <c r="AD23" s="83"/>
      <c r="AE23" s="83"/>
      <c r="AF23" s="83"/>
      <c r="AG23" s="51"/>
      <c r="AH23" s="84"/>
      <c r="AI23" s="83"/>
      <c r="AJ23" s="83"/>
      <c r="AK23" s="83"/>
      <c r="AL23" s="83"/>
      <c r="AM23" s="83"/>
      <c r="AN23" s="83"/>
      <c r="AO23" s="83"/>
      <c r="AP23" s="83"/>
      <c r="AQ23" s="34"/>
      <c r="AR23" s="55">
        <f t="shared" si="10"/>
        <v>0</v>
      </c>
      <c r="AS23" s="85">
        <f t="shared" si="11"/>
        <v>0.22222222222222221</v>
      </c>
      <c r="AU23">
        <f>放デイガイドライン自己評価表!M23</f>
        <v>0.77777777777777779</v>
      </c>
      <c r="AV23">
        <f>放デイガイドライン自己評価表!N23</f>
        <v>0</v>
      </c>
      <c r="AW23">
        <f>放デイガイドライン自己評価表!P23</f>
        <v>0</v>
      </c>
      <c r="AX23">
        <f>放デイガイドライン自己評価表!Q23</f>
        <v>0.22222222222222221</v>
      </c>
      <c r="AY23">
        <f t="shared" si="2"/>
        <v>1</v>
      </c>
    </row>
    <row r="24" spans="1:51" ht="47.25" customHeight="1">
      <c r="A24" s="178"/>
      <c r="B24" s="6">
        <v>22</v>
      </c>
      <c r="C24" s="28" t="s">
        <v>21</v>
      </c>
      <c r="D24" s="40"/>
      <c r="E24" s="43"/>
      <c r="F24" s="43"/>
      <c r="G24" s="44"/>
      <c r="H24" s="45"/>
      <c r="I24" s="46"/>
      <c r="J24" s="59"/>
      <c r="K24" s="125"/>
      <c r="L24" s="125"/>
      <c r="M24" s="136">
        <v>0.44</v>
      </c>
      <c r="N24" s="150"/>
      <c r="O24" s="150"/>
      <c r="P24" s="150"/>
      <c r="Q24" s="150"/>
      <c r="R24" s="150"/>
      <c r="S24" s="150"/>
      <c r="T24" s="150"/>
      <c r="U24" s="150"/>
      <c r="V24" s="150"/>
      <c r="W24" s="151"/>
      <c r="X24" s="139">
        <v>0.11</v>
      </c>
      <c r="Y24" s="140"/>
      <c r="Z24" s="141"/>
      <c r="AA24" s="46"/>
      <c r="AB24" s="46"/>
      <c r="AC24" s="46"/>
      <c r="AD24" s="46"/>
      <c r="AE24" s="46"/>
      <c r="AF24" s="46"/>
      <c r="AG24" s="50"/>
      <c r="AH24" s="62"/>
      <c r="AI24" s="46"/>
      <c r="AJ24" s="46"/>
      <c r="AK24" s="46"/>
      <c r="AL24" s="46"/>
      <c r="AM24" s="46"/>
      <c r="AN24" s="46"/>
      <c r="AO24" s="46"/>
      <c r="AP24" s="46"/>
      <c r="AQ24" s="42"/>
      <c r="AR24" s="55">
        <f t="shared" si="10"/>
        <v>0</v>
      </c>
      <c r="AS24" s="85">
        <f t="shared" si="11"/>
        <v>0.44444444444444442</v>
      </c>
      <c r="AU24">
        <f>放デイガイドライン自己評価表!M24</f>
        <v>0.44444444444444442</v>
      </c>
      <c r="AV24">
        <f>放デイガイドライン自己評価表!N24</f>
        <v>0.1111111111111111</v>
      </c>
      <c r="AW24">
        <f>放デイガイドライン自己評価表!P24</f>
        <v>0</v>
      </c>
      <c r="AX24">
        <f>放デイガイドライン自己評価表!Q24</f>
        <v>0.44444444444444442</v>
      </c>
      <c r="AY24">
        <f t="shared" si="2"/>
        <v>1</v>
      </c>
    </row>
    <row r="25" spans="1:51" ht="47.25" customHeight="1">
      <c r="A25" s="178"/>
      <c r="B25" s="6">
        <v>23</v>
      </c>
      <c r="C25" s="28" t="s">
        <v>22</v>
      </c>
      <c r="D25" s="40"/>
      <c r="E25" s="43"/>
      <c r="F25" s="43"/>
      <c r="G25" s="44"/>
      <c r="H25" s="45"/>
      <c r="I25" s="46"/>
      <c r="J25" s="59"/>
      <c r="K25" s="125"/>
      <c r="L25" s="125"/>
      <c r="M25" s="136">
        <v>0.44</v>
      </c>
      <c r="N25" s="150"/>
      <c r="O25" s="150"/>
      <c r="P25" s="150"/>
      <c r="Q25" s="150"/>
      <c r="R25" s="150"/>
      <c r="S25" s="150"/>
      <c r="T25" s="150"/>
      <c r="U25" s="150"/>
      <c r="V25" s="150"/>
      <c r="W25" s="151"/>
      <c r="X25" s="145">
        <v>0.22</v>
      </c>
      <c r="Y25" s="140"/>
      <c r="Z25" s="140"/>
      <c r="AA25" s="146"/>
      <c r="AB25" s="146"/>
      <c r="AC25" s="65"/>
      <c r="AD25" s="46"/>
      <c r="AE25" s="46"/>
      <c r="AF25" s="83"/>
      <c r="AG25" s="51"/>
      <c r="AH25" s="84"/>
      <c r="AI25" s="83"/>
      <c r="AJ25" s="83"/>
      <c r="AK25" s="83"/>
      <c r="AL25" s="83"/>
      <c r="AM25" s="83"/>
      <c r="AN25" s="83"/>
      <c r="AO25" s="83"/>
      <c r="AP25" s="83"/>
      <c r="AQ25" s="34"/>
      <c r="AR25" s="89">
        <f t="shared" si="10"/>
        <v>0</v>
      </c>
      <c r="AS25" s="55">
        <f t="shared" si="11"/>
        <v>0.33333333333333331</v>
      </c>
      <c r="AU25">
        <f>放デイガイドライン自己評価表!M25</f>
        <v>0.44444444444444442</v>
      </c>
      <c r="AV25">
        <f>放デイガイドライン自己評価表!N25</f>
        <v>0.22222222222222221</v>
      </c>
      <c r="AW25">
        <f>放デイガイドライン自己評価表!P25</f>
        <v>0</v>
      </c>
      <c r="AX25">
        <f>放デイガイドライン自己評価表!Q25</f>
        <v>0.33333333333333331</v>
      </c>
      <c r="AY25">
        <f t="shared" si="2"/>
        <v>1</v>
      </c>
    </row>
    <row r="26" spans="1:51" ht="60" customHeight="1">
      <c r="A26" s="178"/>
      <c r="B26" s="6">
        <v>24</v>
      </c>
      <c r="C26" s="28" t="s">
        <v>23</v>
      </c>
      <c r="D26" s="40"/>
      <c r="E26" s="43"/>
      <c r="F26" s="43"/>
      <c r="G26" s="44"/>
      <c r="H26" s="45"/>
      <c r="I26" s="46"/>
      <c r="J26" s="59"/>
      <c r="K26" s="125"/>
      <c r="L26" s="125"/>
      <c r="M26" s="136">
        <v>0.44</v>
      </c>
      <c r="N26" s="150"/>
      <c r="O26" s="150"/>
      <c r="P26" s="150"/>
      <c r="Q26" s="150"/>
      <c r="R26" s="150"/>
      <c r="S26" s="150"/>
      <c r="T26" s="150"/>
      <c r="U26" s="150"/>
      <c r="V26" s="150"/>
      <c r="W26" s="151"/>
      <c r="X26" s="139">
        <v>0.11</v>
      </c>
      <c r="Y26" s="140"/>
      <c r="Z26" s="141"/>
      <c r="AA26" s="46"/>
      <c r="AB26" s="46"/>
      <c r="AC26" s="46"/>
      <c r="AD26" s="46"/>
      <c r="AE26" s="46"/>
      <c r="AF26" s="46"/>
      <c r="AG26" s="50"/>
      <c r="AH26" s="62"/>
      <c r="AI26" s="46"/>
      <c r="AJ26" s="46"/>
      <c r="AK26" s="46"/>
      <c r="AL26" s="46"/>
      <c r="AM26" s="46"/>
      <c r="AN26" s="46"/>
      <c r="AO26" s="46"/>
      <c r="AP26" s="46"/>
      <c r="AQ26" s="42"/>
      <c r="AR26" s="55">
        <f t="shared" si="10"/>
        <v>0</v>
      </c>
      <c r="AS26" s="55">
        <f t="shared" si="11"/>
        <v>0.44444444444444442</v>
      </c>
      <c r="AU26">
        <f>放デイガイドライン自己評価表!M26</f>
        <v>0.44444444444444442</v>
      </c>
      <c r="AV26">
        <f>放デイガイドライン自己評価表!N26</f>
        <v>0.1111111111111111</v>
      </c>
      <c r="AW26">
        <f>放デイガイドライン自己評価表!P26</f>
        <v>0</v>
      </c>
      <c r="AX26">
        <f>放デイガイドライン自己評価表!Q26</f>
        <v>0.44444444444444442</v>
      </c>
      <c r="AY26">
        <f t="shared" si="2"/>
        <v>1</v>
      </c>
    </row>
    <row r="27" spans="1:51" ht="48" customHeight="1">
      <c r="A27" s="178"/>
      <c r="B27" s="6">
        <v>25</v>
      </c>
      <c r="C27" s="28" t="s">
        <v>42</v>
      </c>
      <c r="D27" s="40"/>
      <c r="E27" s="43"/>
      <c r="F27" s="43"/>
      <c r="G27" s="44"/>
      <c r="H27" s="45"/>
      <c r="I27" s="46"/>
      <c r="J27" s="59"/>
      <c r="K27" s="125"/>
      <c r="L27" s="125"/>
      <c r="M27" s="136">
        <v>0.44</v>
      </c>
      <c r="N27" s="150"/>
      <c r="O27" s="150"/>
      <c r="P27" s="150"/>
      <c r="Q27" s="150"/>
      <c r="R27" s="150"/>
      <c r="S27" s="150"/>
      <c r="T27" s="150"/>
      <c r="U27" s="150"/>
      <c r="V27" s="150"/>
      <c r="W27" s="151"/>
      <c r="X27" s="139">
        <v>0.11</v>
      </c>
      <c r="Y27" s="140"/>
      <c r="Z27" s="141"/>
      <c r="AA27" s="46"/>
      <c r="AB27" s="46"/>
      <c r="AC27" s="46"/>
      <c r="AD27" s="46"/>
      <c r="AE27" s="46"/>
      <c r="AF27" s="46"/>
      <c r="AG27" s="50"/>
      <c r="AH27" s="62"/>
      <c r="AI27" s="46"/>
      <c r="AJ27" s="46"/>
      <c r="AK27" s="46"/>
      <c r="AL27" s="46"/>
      <c r="AM27" s="46"/>
      <c r="AN27" s="46"/>
      <c r="AO27" s="46"/>
      <c r="AP27" s="46"/>
      <c r="AQ27" s="42"/>
      <c r="AR27" s="55">
        <f t="shared" ref="AR27" si="12">AW27*1</f>
        <v>0</v>
      </c>
      <c r="AS27" s="55">
        <f t="shared" si="11"/>
        <v>0.44444444444444442</v>
      </c>
      <c r="AU27">
        <f>放デイガイドライン自己評価表!M27</f>
        <v>0.44444444444444442</v>
      </c>
      <c r="AV27">
        <f>放デイガイドライン自己評価表!N27</f>
        <v>0.1111111111111111</v>
      </c>
      <c r="AW27">
        <f>放デイガイドライン自己評価表!P27</f>
        <v>0</v>
      </c>
      <c r="AX27">
        <f>放デイガイドライン自己評価表!Q27</f>
        <v>0.44444444444444442</v>
      </c>
      <c r="AY27">
        <f t="shared" si="2"/>
        <v>1</v>
      </c>
    </row>
    <row r="28" spans="1:51" ht="46.5" customHeight="1">
      <c r="A28" s="178"/>
      <c r="B28" s="6">
        <v>26</v>
      </c>
      <c r="C28" s="28" t="s">
        <v>43</v>
      </c>
      <c r="D28" s="40"/>
      <c r="E28" s="43"/>
      <c r="F28" s="43"/>
      <c r="G28" s="44"/>
      <c r="H28" s="120"/>
      <c r="I28" s="117"/>
      <c r="J28" s="117"/>
      <c r="K28" s="118"/>
      <c r="L28" s="120"/>
      <c r="M28" s="117"/>
      <c r="N28" s="121"/>
      <c r="O28" s="117"/>
      <c r="P28" s="119"/>
      <c r="Q28" s="142">
        <v>0.33</v>
      </c>
      <c r="R28" s="143"/>
      <c r="S28" s="143"/>
      <c r="T28" s="143"/>
      <c r="U28" s="143"/>
      <c r="V28" s="143"/>
      <c r="W28" s="144"/>
      <c r="X28" s="161">
        <v>0.33</v>
      </c>
      <c r="Y28" s="162"/>
      <c r="Z28" s="162"/>
      <c r="AA28" s="162"/>
      <c r="AB28" s="162"/>
      <c r="AC28" s="162"/>
      <c r="AD28" s="163"/>
      <c r="AE28" s="62"/>
      <c r="AF28" s="46"/>
      <c r="AG28" s="50"/>
      <c r="AH28" s="62"/>
      <c r="AI28" s="46"/>
      <c r="AJ28" s="46"/>
      <c r="AK28" s="46"/>
      <c r="AL28" s="46"/>
      <c r="AM28" s="46"/>
      <c r="AN28" s="46"/>
      <c r="AO28" s="46"/>
      <c r="AP28" s="46"/>
      <c r="AQ28" s="42"/>
      <c r="AR28" s="56">
        <f t="shared" si="10"/>
        <v>0</v>
      </c>
      <c r="AS28" s="55">
        <f t="shared" si="11"/>
        <v>0.33333333333333331</v>
      </c>
      <c r="AU28">
        <f>放デイガイドライン自己評価表!M28</f>
        <v>0.33333333333333331</v>
      </c>
      <c r="AV28">
        <f>放デイガイドライン自己評価表!N28</f>
        <v>0.33333333333333331</v>
      </c>
      <c r="AW28">
        <f>放デイガイドライン自己評価表!P28</f>
        <v>0</v>
      </c>
      <c r="AX28">
        <f>放デイガイドライン自己評価表!Q28</f>
        <v>0.33333333333333331</v>
      </c>
      <c r="AY28">
        <f t="shared" si="2"/>
        <v>1</v>
      </c>
    </row>
    <row r="29" spans="1:51" ht="47.25" customHeight="1">
      <c r="A29" s="178"/>
      <c r="B29" s="6">
        <v>27</v>
      </c>
      <c r="C29" s="28" t="s">
        <v>44</v>
      </c>
      <c r="D29" s="40"/>
      <c r="E29" s="43"/>
      <c r="F29" s="43"/>
      <c r="G29" s="44"/>
      <c r="H29" s="45"/>
      <c r="I29" s="46"/>
      <c r="J29" s="59"/>
      <c r="K29" s="124"/>
      <c r="L29" s="149">
        <v>0.67</v>
      </c>
      <c r="M29" s="137"/>
      <c r="N29" s="137"/>
      <c r="O29" s="137"/>
      <c r="P29" s="137"/>
      <c r="Q29" s="137"/>
      <c r="R29" s="137"/>
      <c r="S29" s="137"/>
      <c r="T29" s="137"/>
      <c r="U29" s="137"/>
      <c r="V29" s="137"/>
      <c r="W29" s="138"/>
      <c r="X29" s="139">
        <v>0.11</v>
      </c>
      <c r="Y29" s="140"/>
      <c r="Z29" s="141"/>
      <c r="AA29" s="46"/>
      <c r="AB29" s="46"/>
      <c r="AC29" s="46"/>
      <c r="AD29" s="46"/>
      <c r="AE29" s="46"/>
      <c r="AF29" s="46"/>
      <c r="AG29" s="50"/>
      <c r="AH29" s="62"/>
      <c r="AI29" s="46"/>
      <c r="AJ29" s="46"/>
      <c r="AK29" s="46"/>
      <c r="AL29" s="46"/>
      <c r="AM29" s="46"/>
      <c r="AN29" s="46"/>
      <c r="AO29" s="46"/>
      <c r="AP29" s="46"/>
      <c r="AQ29" s="42"/>
      <c r="AR29" s="81">
        <f t="shared" si="10"/>
        <v>0</v>
      </c>
      <c r="AS29" s="55">
        <f t="shared" si="11"/>
        <v>0.66666666666666663</v>
      </c>
      <c r="AU29">
        <f>放デイガイドライン自己評価表!M29</f>
        <v>0.22222222222222221</v>
      </c>
      <c r="AV29">
        <f>放デイガイドライン自己評価表!N29</f>
        <v>0.1111111111111111</v>
      </c>
      <c r="AW29">
        <f>放デイガイドライン自己評価表!P29</f>
        <v>0</v>
      </c>
      <c r="AX29">
        <f>放デイガイドライン自己評価表!Q29</f>
        <v>0.66666666666666663</v>
      </c>
      <c r="AY29">
        <f t="shared" si="2"/>
        <v>1</v>
      </c>
    </row>
    <row r="30" spans="1:51" ht="46.5" customHeight="1">
      <c r="A30" s="178"/>
      <c r="B30" s="6">
        <v>28</v>
      </c>
      <c r="C30" s="27" t="s">
        <v>45</v>
      </c>
      <c r="D30" s="40"/>
      <c r="E30" s="43"/>
      <c r="F30" s="43"/>
      <c r="G30" s="44"/>
      <c r="H30" s="45"/>
      <c r="I30" s="46"/>
      <c r="J30" s="59"/>
      <c r="K30" s="124"/>
      <c r="L30" s="149">
        <v>0.67</v>
      </c>
      <c r="M30" s="137"/>
      <c r="N30" s="137"/>
      <c r="O30" s="137"/>
      <c r="P30" s="137"/>
      <c r="Q30" s="137"/>
      <c r="R30" s="137"/>
      <c r="S30" s="137"/>
      <c r="T30" s="137"/>
      <c r="U30" s="137"/>
      <c r="V30" s="137"/>
      <c r="W30" s="138"/>
      <c r="X30" s="34"/>
      <c r="Y30" s="83"/>
      <c r="Z30" s="83"/>
      <c r="AA30" s="83"/>
      <c r="AB30" s="83"/>
      <c r="AC30" s="83"/>
      <c r="AD30" s="83"/>
      <c r="AE30" s="83"/>
      <c r="AF30" s="83"/>
      <c r="AG30" s="51"/>
      <c r="AH30" s="84"/>
      <c r="AI30" s="83"/>
      <c r="AJ30" s="83"/>
      <c r="AK30" s="83"/>
      <c r="AL30" s="83"/>
      <c r="AM30" s="83"/>
      <c r="AN30" s="83"/>
      <c r="AO30" s="83"/>
      <c r="AP30" s="83"/>
      <c r="AQ30" s="88"/>
      <c r="AR30" s="56">
        <f t="shared" si="10"/>
        <v>0</v>
      </c>
      <c r="AS30" s="55">
        <f t="shared" si="11"/>
        <v>0.33333333333333331</v>
      </c>
      <c r="AU30">
        <f>放デイガイドライン自己評価表!M30</f>
        <v>0.66666666666666663</v>
      </c>
      <c r="AV30">
        <f>放デイガイドライン自己評価表!N30</f>
        <v>0</v>
      </c>
      <c r="AW30">
        <f>放デイガイドライン自己評価表!P30</f>
        <v>0</v>
      </c>
      <c r="AX30">
        <f>放デイガイドライン自己評価表!Q30</f>
        <v>0.33333333333333331</v>
      </c>
      <c r="AY30">
        <f t="shared" si="2"/>
        <v>1</v>
      </c>
    </row>
    <row r="31" spans="1:51" ht="46.5" customHeight="1">
      <c r="A31" s="179"/>
      <c r="B31" s="6">
        <v>29</v>
      </c>
      <c r="C31" s="28" t="s">
        <v>24</v>
      </c>
      <c r="D31" s="40"/>
      <c r="E31" s="43"/>
      <c r="F31" s="43"/>
      <c r="G31" s="44"/>
      <c r="H31" s="45"/>
      <c r="I31" s="46"/>
      <c r="J31" s="59"/>
      <c r="K31" s="125"/>
      <c r="L31" s="125"/>
      <c r="M31" s="136">
        <v>0.44</v>
      </c>
      <c r="N31" s="150"/>
      <c r="O31" s="150"/>
      <c r="P31" s="150"/>
      <c r="Q31" s="150"/>
      <c r="R31" s="150"/>
      <c r="S31" s="150"/>
      <c r="T31" s="150"/>
      <c r="U31" s="150"/>
      <c r="V31" s="150"/>
      <c r="W31" s="151"/>
      <c r="X31" s="158">
        <v>0.17</v>
      </c>
      <c r="Y31" s="159"/>
      <c r="Z31" s="160"/>
      <c r="AA31" s="62"/>
      <c r="AB31" s="46"/>
      <c r="AC31" s="46"/>
      <c r="AD31" s="46"/>
      <c r="AE31" s="46"/>
      <c r="AF31" s="46"/>
      <c r="AG31" s="50"/>
      <c r="AH31" s="62"/>
      <c r="AI31" s="46"/>
      <c r="AJ31" s="46"/>
      <c r="AK31" s="46"/>
      <c r="AL31" s="46"/>
      <c r="AM31" s="46"/>
      <c r="AN31" s="46"/>
      <c r="AO31" s="46"/>
      <c r="AP31" s="46"/>
      <c r="AQ31" s="33"/>
      <c r="AR31" s="56">
        <f t="shared" ref="AR31:AR37" si="13">AW31*1</f>
        <v>0</v>
      </c>
      <c r="AS31" s="55">
        <f t="shared" ref="AS31:AS37" si="14">AX31*1</f>
        <v>0.44444444444444442</v>
      </c>
      <c r="AU31">
        <f>放デイガイドライン自己評価表!M31</f>
        <v>0.33333333333333331</v>
      </c>
      <c r="AV31">
        <f>放デイガイドライン自己評価表!N31</f>
        <v>0.22222222222222221</v>
      </c>
      <c r="AW31">
        <f>放デイガイドライン自己評価表!P31</f>
        <v>0</v>
      </c>
      <c r="AX31">
        <f>放デイガイドライン自己評価表!Q31</f>
        <v>0.44444444444444442</v>
      </c>
      <c r="AY31">
        <f t="shared" si="2"/>
        <v>1</v>
      </c>
    </row>
    <row r="32" spans="1:51" ht="48.75" customHeight="1">
      <c r="A32" s="180" t="s">
        <v>52</v>
      </c>
      <c r="B32" s="6">
        <v>30</v>
      </c>
      <c r="C32" s="28" t="s">
        <v>25</v>
      </c>
      <c r="D32" s="40"/>
      <c r="E32" s="43"/>
      <c r="F32" s="43"/>
      <c r="G32" s="44"/>
      <c r="H32" s="45"/>
      <c r="I32" s="46"/>
      <c r="J32" s="59"/>
      <c r="K32" s="125"/>
      <c r="L32" s="125"/>
      <c r="M32" s="136">
        <v>0.44</v>
      </c>
      <c r="N32" s="150"/>
      <c r="O32" s="150"/>
      <c r="P32" s="150"/>
      <c r="Q32" s="150"/>
      <c r="R32" s="150"/>
      <c r="S32" s="150"/>
      <c r="T32" s="150"/>
      <c r="U32" s="150"/>
      <c r="V32" s="150"/>
      <c r="W32" s="151"/>
      <c r="X32" s="34"/>
      <c r="Y32" s="83"/>
      <c r="Z32" s="83"/>
      <c r="AA32" s="83"/>
      <c r="AB32" s="83"/>
      <c r="AC32" s="83"/>
      <c r="AD32" s="83"/>
      <c r="AE32" s="83"/>
      <c r="AF32" s="83"/>
      <c r="AG32" s="51"/>
      <c r="AH32" s="84"/>
      <c r="AI32" s="83"/>
      <c r="AJ32" s="83"/>
      <c r="AK32" s="83"/>
      <c r="AL32" s="83"/>
      <c r="AM32" s="83"/>
      <c r="AN32" s="83"/>
      <c r="AO32" s="83"/>
      <c r="AP32" s="83"/>
      <c r="AQ32" s="88"/>
      <c r="AR32" s="56">
        <f t="shared" si="13"/>
        <v>0</v>
      </c>
      <c r="AS32" s="55">
        <f t="shared" si="14"/>
        <v>0.55555555555555558</v>
      </c>
      <c r="AU32">
        <f>放デイガイドライン自己評価表!M32</f>
        <v>0.44444444444444442</v>
      </c>
      <c r="AV32">
        <f>放デイガイドライン自己評価表!N32</f>
        <v>0</v>
      </c>
      <c r="AW32">
        <f>放デイガイドライン自己評価表!P32</f>
        <v>0</v>
      </c>
      <c r="AX32">
        <f>放デイガイドライン自己評価表!Q32</f>
        <v>0.55555555555555558</v>
      </c>
      <c r="AY32">
        <f t="shared" si="2"/>
        <v>1</v>
      </c>
    </row>
    <row r="33" spans="1:51" ht="46.5" customHeight="1">
      <c r="A33" s="178"/>
      <c r="B33" s="6">
        <v>31</v>
      </c>
      <c r="C33" s="28" t="s">
        <v>27</v>
      </c>
      <c r="D33" s="40"/>
      <c r="E33" s="43"/>
      <c r="F33" s="43"/>
      <c r="G33" s="44"/>
      <c r="H33" s="45"/>
      <c r="I33" s="46"/>
      <c r="J33" s="59"/>
      <c r="K33" s="124"/>
      <c r="L33" s="149">
        <v>0.67</v>
      </c>
      <c r="M33" s="137"/>
      <c r="N33" s="137"/>
      <c r="O33" s="137"/>
      <c r="P33" s="137"/>
      <c r="Q33" s="137"/>
      <c r="R33" s="137"/>
      <c r="S33" s="137"/>
      <c r="T33" s="137"/>
      <c r="U33" s="137"/>
      <c r="V33" s="137"/>
      <c r="W33" s="138"/>
      <c r="X33" s="139">
        <v>0.11</v>
      </c>
      <c r="Y33" s="140"/>
      <c r="Z33" s="141"/>
      <c r="AA33" s="46"/>
      <c r="AB33" s="46"/>
      <c r="AC33" s="46"/>
      <c r="AD33" s="46"/>
      <c r="AE33" s="46"/>
      <c r="AF33" s="46"/>
      <c r="AG33" s="50"/>
      <c r="AH33" s="62"/>
      <c r="AI33" s="46"/>
      <c r="AJ33" s="46"/>
      <c r="AK33" s="46"/>
      <c r="AL33" s="46"/>
      <c r="AM33" s="46"/>
      <c r="AN33" s="46"/>
      <c r="AO33" s="46"/>
      <c r="AP33" s="46"/>
      <c r="AQ33" s="33"/>
      <c r="AR33" s="86">
        <f t="shared" si="13"/>
        <v>0</v>
      </c>
      <c r="AS33" s="55">
        <f t="shared" si="14"/>
        <v>0.22222222222222221</v>
      </c>
      <c r="AU33">
        <f>放デイガイドライン自己評価表!M33</f>
        <v>0.66666666666666663</v>
      </c>
      <c r="AV33">
        <f>放デイガイドライン自己評価表!N33</f>
        <v>0.1111111111111111</v>
      </c>
      <c r="AW33">
        <f>放デイガイドライン自己評価表!P33</f>
        <v>0</v>
      </c>
      <c r="AX33">
        <f>放デイガイドライン自己評価表!Q33</f>
        <v>0.22222222222222221</v>
      </c>
      <c r="AY33">
        <f t="shared" si="2"/>
        <v>0.99999999999999989</v>
      </c>
    </row>
    <row r="34" spans="1:51" ht="47.25" customHeight="1">
      <c r="A34" s="178"/>
      <c r="B34" s="6">
        <v>32</v>
      </c>
      <c r="C34" s="28" t="s">
        <v>26</v>
      </c>
      <c r="D34" s="40"/>
      <c r="E34" s="43"/>
      <c r="F34" s="43"/>
      <c r="G34" s="44"/>
      <c r="H34" s="120"/>
      <c r="I34" s="117"/>
      <c r="J34" s="117"/>
      <c r="K34" s="118"/>
      <c r="L34" s="120"/>
      <c r="M34" s="117"/>
      <c r="N34" s="121"/>
      <c r="O34" s="117"/>
      <c r="P34" s="119"/>
      <c r="Q34" s="142">
        <v>0.33</v>
      </c>
      <c r="R34" s="143"/>
      <c r="S34" s="143"/>
      <c r="T34" s="143"/>
      <c r="U34" s="143"/>
      <c r="V34" s="143"/>
      <c r="W34" s="144"/>
      <c r="X34" s="145">
        <v>0.22</v>
      </c>
      <c r="Y34" s="140"/>
      <c r="Z34" s="140"/>
      <c r="AA34" s="146"/>
      <c r="AB34" s="146"/>
      <c r="AC34" s="65"/>
      <c r="AD34" s="46"/>
      <c r="AE34" s="46"/>
      <c r="AF34" s="83"/>
      <c r="AG34" s="51"/>
      <c r="AH34" s="84"/>
      <c r="AI34" s="83"/>
      <c r="AJ34" s="83"/>
      <c r="AK34" s="83"/>
      <c r="AL34" s="83"/>
      <c r="AM34" s="83"/>
      <c r="AN34" s="83"/>
      <c r="AO34" s="83"/>
      <c r="AP34" s="83"/>
      <c r="AQ34" s="34"/>
      <c r="AR34" s="55">
        <f t="shared" si="13"/>
        <v>0</v>
      </c>
      <c r="AS34" s="85">
        <f t="shared" si="14"/>
        <v>0.44444444444444442</v>
      </c>
      <c r="AU34">
        <f>放デイガイドライン自己評価表!M34</f>
        <v>0.33333333333333331</v>
      </c>
      <c r="AV34">
        <f>放デイガイドライン自己評価表!N34</f>
        <v>0.22222222222222221</v>
      </c>
      <c r="AW34">
        <f>放デイガイドライン自己評価表!P34</f>
        <v>0</v>
      </c>
      <c r="AX34">
        <f>放デイガイドライン自己評価表!Q34</f>
        <v>0.44444444444444442</v>
      </c>
      <c r="AY34">
        <f t="shared" si="2"/>
        <v>1</v>
      </c>
    </row>
    <row r="35" spans="1:51" ht="61.5" customHeight="1">
      <c r="A35" s="22"/>
      <c r="B35" s="6">
        <v>33</v>
      </c>
      <c r="C35" s="26" t="s">
        <v>29</v>
      </c>
      <c r="D35" s="65"/>
      <c r="E35" s="47"/>
      <c r="F35" s="47"/>
      <c r="G35" s="47"/>
      <c r="H35" s="60"/>
      <c r="I35" s="136">
        <v>0.78</v>
      </c>
      <c r="J35" s="137"/>
      <c r="K35" s="137"/>
      <c r="L35" s="137"/>
      <c r="M35" s="137"/>
      <c r="N35" s="137"/>
      <c r="O35" s="137"/>
      <c r="P35" s="137"/>
      <c r="Q35" s="137"/>
      <c r="R35" s="137"/>
      <c r="S35" s="137"/>
      <c r="T35" s="137"/>
      <c r="U35" s="147"/>
      <c r="V35" s="147"/>
      <c r="W35" s="148"/>
      <c r="X35" s="34"/>
      <c r="Y35" s="83"/>
      <c r="Z35" s="83"/>
      <c r="AA35" s="83"/>
      <c r="AB35" s="83"/>
      <c r="AC35" s="83"/>
      <c r="AD35" s="83"/>
      <c r="AE35" s="83"/>
      <c r="AF35" s="83"/>
      <c r="AG35" s="51"/>
      <c r="AH35" s="84"/>
      <c r="AI35" s="46"/>
      <c r="AJ35" s="46"/>
      <c r="AK35" s="46"/>
      <c r="AL35" s="46"/>
      <c r="AM35" s="46"/>
      <c r="AN35" s="46"/>
      <c r="AO35" s="46"/>
      <c r="AP35" s="46"/>
      <c r="AQ35" s="33"/>
      <c r="AR35" s="81">
        <f t="shared" si="13"/>
        <v>0</v>
      </c>
      <c r="AS35" s="55">
        <f t="shared" si="14"/>
        <v>0.22222222222222221</v>
      </c>
      <c r="AU35">
        <f>放デイガイドライン自己評価表!M35</f>
        <v>0.77777777777777779</v>
      </c>
      <c r="AV35">
        <f>放デイガイドライン自己評価表!N35</f>
        <v>0</v>
      </c>
      <c r="AW35">
        <f>放デイガイドライン自己評価表!P35</f>
        <v>0</v>
      </c>
      <c r="AX35">
        <f>放デイガイドライン自己評価表!Q35</f>
        <v>0.22222222222222221</v>
      </c>
      <c r="AY35">
        <f t="shared" si="2"/>
        <v>1</v>
      </c>
    </row>
    <row r="36" spans="1:51" ht="47.25" customHeight="1">
      <c r="A36" s="22"/>
      <c r="B36" s="6">
        <v>34</v>
      </c>
      <c r="C36" s="28" t="s">
        <v>46</v>
      </c>
      <c r="D36" s="40"/>
      <c r="E36" s="43"/>
      <c r="F36" s="43"/>
      <c r="G36" s="44"/>
      <c r="H36" s="45"/>
      <c r="I36" s="46"/>
      <c r="J36" s="59"/>
      <c r="K36" s="124"/>
      <c r="L36" s="149">
        <v>0.67</v>
      </c>
      <c r="M36" s="137"/>
      <c r="N36" s="137"/>
      <c r="O36" s="137"/>
      <c r="P36" s="137"/>
      <c r="Q36" s="137"/>
      <c r="R36" s="137"/>
      <c r="S36" s="137"/>
      <c r="T36" s="137"/>
      <c r="U36" s="137"/>
      <c r="V36" s="137"/>
      <c r="W36" s="138"/>
      <c r="X36" s="139">
        <v>0.11</v>
      </c>
      <c r="Y36" s="140"/>
      <c r="Z36" s="141"/>
      <c r="AA36" s="46"/>
      <c r="AB36" s="46"/>
      <c r="AC36" s="46"/>
      <c r="AD36" s="46"/>
      <c r="AE36" s="46"/>
      <c r="AF36" s="46"/>
      <c r="AG36" s="50"/>
      <c r="AH36" s="62"/>
      <c r="AI36" s="46"/>
      <c r="AJ36" s="46"/>
      <c r="AK36" s="46"/>
      <c r="AL36" s="46"/>
      <c r="AM36" s="46"/>
      <c r="AN36" s="46"/>
      <c r="AO36" s="46"/>
      <c r="AP36" s="46"/>
      <c r="AQ36" s="33"/>
      <c r="AR36" s="81">
        <f t="shared" si="13"/>
        <v>0</v>
      </c>
      <c r="AS36" s="55">
        <f t="shared" si="14"/>
        <v>0.33333333333333331</v>
      </c>
      <c r="AU36">
        <f>放デイガイドライン自己評価表!M36</f>
        <v>0.66666666666666663</v>
      </c>
      <c r="AV36">
        <f>放デイガイドライン自己評価表!N36</f>
        <v>0</v>
      </c>
      <c r="AW36">
        <f>放デイガイドライン自己評価表!P36</f>
        <v>0</v>
      </c>
      <c r="AX36">
        <f>放デイガイドライン自己評価表!Q36</f>
        <v>0.33333333333333331</v>
      </c>
      <c r="AY36">
        <f t="shared" si="2"/>
        <v>1</v>
      </c>
    </row>
    <row r="37" spans="1:51" ht="35.1" customHeight="1">
      <c r="A37" s="22"/>
      <c r="B37" s="6">
        <v>35</v>
      </c>
      <c r="C37" s="29" t="s">
        <v>28</v>
      </c>
      <c r="D37" s="40"/>
      <c r="E37" s="43"/>
      <c r="F37" s="43"/>
      <c r="G37" s="44"/>
      <c r="H37" s="45"/>
      <c r="I37" s="46"/>
      <c r="J37" s="59"/>
      <c r="K37" s="124"/>
      <c r="L37" s="149">
        <v>0.67</v>
      </c>
      <c r="M37" s="137"/>
      <c r="N37" s="137"/>
      <c r="O37" s="137"/>
      <c r="P37" s="137"/>
      <c r="Q37" s="137"/>
      <c r="R37" s="137"/>
      <c r="S37" s="137"/>
      <c r="T37" s="137"/>
      <c r="U37" s="137"/>
      <c r="V37" s="137"/>
      <c r="W37" s="138"/>
      <c r="X37" s="41"/>
      <c r="Y37" s="48"/>
      <c r="Z37" s="48"/>
      <c r="AA37" s="48"/>
      <c r="AB37" s="48"/>
      <c r="AC37" s="48"/>
      <c r="AD37" s="48"/>
      <c r="AE37" s="48"/>
      <c r="AF37" s="48"/>
      <c r="AG37" s="64"/>
      <c r="AH37" s="61"/>
      <c r="AI37" s="48"/>
      <c r="AJ37" s="48"/>
      <c r="AK37" s="48"/>
      <c r="AL37" s="48"/>
      <c r="AM37" s="48"/>
      <c r="AN37" s="48"/>
      <c r="AO37" s="48"/>
      <c r="AP37" s="48"/>
      <c r="AQ37" s="41"/>
      <c r="AR37" s="56">
        <f t="shared" si="13"/>
        <v>0</v>
      </c>
      <c r="AS37" s="55">
        <f t="shared" si="14"/>
        <v>0.33333333333333331</v>
      </c>
      <c r="AU37">
        <f>放デイガイドライン自己評価表!M37</f>
        <v>0.66666666666666663</v>
      </c>
      <c r="AV37">
        <f>放デイガイドライン自己評価表!N37</f>
        <v>0</v>
      </c>
      <c r="AW37">
        <f>放デイガイドライン自己評価表!P37</f>
        <v>0</v>
      </c>
      <c r="AX37">
        <f>放デイガイドライン自己評価表!Q37</f>
        <v>0.33333333333333331</v>
      </c>
      <c r="AY37">
        <f t="shared" si="2"/>
        <v>1</v>
      </c>
    </row>
    <row r="38" spans="1:51" ht="36" customHeight="1">
      <c r="A38" s="22"/>
      <c r="B38" s="6">
        <v>36</v>
      </c>
      <c r="C38" s="28" t="s">
        <v>30</v>
      </c>
      <c r="D38" s="40"/>
      <c r="E38" s="43"/>
      <c r="F38" s="43"/>
      <c r="G38" s="44"/>
      <c r="H38" s="45"/>
      <c r="I38" s="46"/>
      <c r="J38" s="59"/>
      <c r="K38" s="125"/>
      <c r="L38" s="136">
        <v>0.56000000000000005</v>
      </c>
      <c r="M38" s="137"/>
      <c r="N38" s="137"/>
      <c r="O38" s="137"/>
      <c r="P38" s="137"/>
      <c r="Q38" s="137"/>
      <c r="R38" s="137"/>
      <c r="S38" s="137"/>
      <c r="T38" s="137"/>
      <c r="U38" s="137"/>
      <c r="V38" s="137"/>
      <c r="W38" s="138"/>
      <c r="X38" s="139">
        <v>0.11</v>
      </c>
      <c r="Y38" s="140"/>
      <c r="Z38" s="141"/>
      <c r="AA38" s="46"/>
      <c r="AB38" s="46"/>
      <c r="AC38" s="46"/>
      <c r="AD38" s="46"/>
      <c r="AE38" s="46"/>
      <c r="AF38" s="46"/>
      <c r="AG38" s="50"/>
      <c r="AH38" s="62"/>
      <c r="AI38" s="46"/>
      <c r="AJ38" s="46"/>
      <c r="AK38" s="46"/>
      <c r="AL38" s="46"/>
      <c r="AM38" s="46"/>
      <c r="AN38" s="46"/>
      <c r="AO38" s="46"/>
      <c r="AP38" s="46"/>
      <c r="AQ38" s="33"/>
      <c r="AR38" s="81">
        <f>AW38*1</f>
        <v>0</v>
      </c>
      <c r="AS38" s="55">
        <f t="shared" si="1"/>
        <v>0.33333333333333331</v>
      </c>
      <c r="AU38">
        <f>放デイガイドライン自己評価表!M38</f>
        <v>0.55555555555555558</v>
      </c>
      <c r="AV38">
        <f>放デイガイドライン自己評価表!N38</f>
        <v>0.1111111111111111</v>
      </c>
      <c r="AW38">
        <f>放デイガイドライン自己評価表!P38</f>
        <v>0</v>
      </c>
      <c r="AX38">
        <f>放デイガイドライン自己評価表!Q38</f>
        <v>0.33333333333333331</v>
      </c>
      <c r="AY38">
        <f t="shared" si="2"/>
        <v>1</v>
      </c>
    </row>
    <row r="39" spans="1:51" ht="36" customHeight="1">
      <c r="A39" s="23"/>
      <c r="B39" s="6">
        <v>37</v>
      </c>
      <c r="C39" s="28" t="s">
        <v>47</v>
      </c>
      <c r="D39" s="40"/>
      <c r="E39" s="43"/>
      <c r="F39" s="43"/>
      <c r="G39" s="44"/>
      <c r="H39" s="120"/>
      <c r="I39" s="117"/>
      <c r="J39" s="117"/>
      <c r="K39" s="118"/>
      <c r="L39" s="120"/>
      <c r="M39" s="117"/>
      <c r="N39" s="121"/>
      <c r="O39" s="117"/>
      <c r="P39" s="119"/>
      <c r="Q39" s="142">
        <v>0.33</v>
      </c>
      <c r="R39" s="143"/>
      <c r="S39" s="143"/>
      <c r="T39" s="143"/>
      <c r="U39" s="143"/>
      <c r="V39" s="143"/>
      <c r="W39" s="144"/>
      <c r="X39" s="145">
        <v>0.22</v>
      </c>
      <c r="Y39" s="140"/>
      <c r="Z39" s="140"/>
      <c r="AA39" s="146"/>
      <c r="AB39" s="146"/>
      <c r="AC39" s="65"/>
      <c r="AD39" s="46"/>
      <c r="AE39" s="46"/>
      <c r="AF39" s="83"/>
      <c r="AG39" s="51"/>
      <c r="AH39" s="84"/>
      <c r="AI39" s="46"/>
      <c r="AJ39" s="46"/>
      <c r="AK39" s="46"/>
      <c r="AL39" s="46"/>
      <c r="AM39" s="46"/>
      <c r="AN39" s="46"/>
      <c r="AO39" s="46"/>
      <c r="AP39" s="46"/>
      <c r="AQ39" s="33"/>
      <c r="AR39" s="81">
        <f t="shared" si="0"/>
        <v>0</v>
      </c>
      <c r="AS39" s="55">
        <v>0.16</v>
      </c>
      <c r="AU39">
        <f>放デイガイドライン自己評価表!M39</f>
        <v>0.33333333333333331</v>
      </c>
      <c r="AV39">
        <f>放デイガイドライン自己評価表!N39</f>
        <v>0.22222222222222221</v>
      </c>
      <c r="AW39">
        <f>放デイガイドライン自己評価表!P39</f>
        <v>0</v>
      </c>
      <c r="AX39">
        <f>放デイガイドライン自己評価表!Q39</f>
        <v>0.44444444444444442</v>
      </c>
      <c r="AY39">
        <f t="shared" si="2"/>
        <v>1</v>
      </c>
    </row>
    <row r="40" spans="1:51" ht="45.95" customHeight="1">
      <c r="A40" s="180" t="s">
        <v>53</v>
      </c>
      <c r="B40" s="6">
        <v>38</v>
      </c>
      <c r="C40" s="28" t="s">
        <v>35</v>
      </c>
      <c r="D40" s="40"/>
      <c r="E40" s="43"/>
      <c r="F40" s="43"/>
      <c r="G40" s="44"/>
      <c r="H40" s="45"/>
      <c r="I40" s="46"/>
      <c r="J40" s="59"/>
      <c r="K40" s="125"/>
      <c r="L40" s="136">
        <v>0.56000000000000005</v>
      </c>
      <c r="M40" s="137"/>
      <c r="N40" s="137"/>
      <c r="O40" s="137"/>
      <c r="P40" s="137"/>
      <c r="Q40" s="137"/>
      <c r="R40" s="137"/>
      <c r="S40" s="137"/>
      <c r="T40" s="137"/>
      <c r="U40" s="137"/>
      <c r="V40" s="137"/>
      <c r="W40" s="138"/>
      <c r="X40" s="139">
        <v>0.11</v>
      </c>
      <c r="Y40" s="140"/>
      <c r="Z40" s="141"/>
      <c r="AA40" s="46"/>
      <c r="AB40" s="46"/>
      <c r="AC40" s="46"/>
      <c r="AD40" s="46"/>
      <c r="AE40" s="46"/>
      <c r="AF40" s="46"/>
      <c r="AG40" s="50"/>
      <c r="AH40" s="62"/>
      <c r="AI40" s="46"/>
      <c r="AJ40" s="46"/>
      <c r="AK40" s="46"/>
      <c r="AL40" s="46"/>
      <c r="AM40" s="83"/>
      <c r="AN40" s="83"/>
      <c r="AO40" s="83"/>
      <c r="AP40" s="83"/>
      <c r="AQ40" s="88"/>
      <c r="AR40" s="56">
        <f t="shared" si="0"/>
        <v>0</v>
      </c>
      <c r="AS40" s="55">
        <f t="shared" si="1"/>
        <v>0.33333333333333331</v>
      </c>
      <c r="AU40">
        <f>放デイガイドライン自己評価表!M40</f>
        <v>0.55555555555555558</v>
      </c>
      <c r="AV40">
        <f>放デイガイドライン自己評価表!N40</f>
        <v>0.1111111111111111</v>
      </c>
      <c r="AW40">
        <f>放デイガイドライン自己評価表!P40</f>
        <v>0</v>
      </c>
      <c r="AX40">
        <f>放デイガイドライン自己評価表!Q40</f>
        <v>0.33333333333333331</v>
      </c>
      <c r="AY40">
        <f t="shared" si="2"/>
        <v>1</v>
      </c>
    </row>
    <row r="41" spans="1:51" ht="36" customHeight="1">
      <c r="A41" s="178"/>
      <c r="B41" s="6">
        <v>39</v>
      </c>
      <c r="C41" s="28" t="s">
        <v>34</v>
      </c>
      <c r="D41" s="40"/>
      <c r="E41" s="43"/>
      <c r="F41" s="43"/>
      <c r="G41" s="44"/>
      <c r="H41" s="45"/>
      <c r="I41" s="46"/>
      <c r="J41" s="59"/>
      <c r="K41" s="124"/>
      <c r="L41" s="149">
        <v>0.67</v>
      </c>
      <c r="M41" s="137"/>
      <c r="N41" s="137"/>
      <c r="O41" s="137"/>
      <c r="P41" s="137"/>
      <c r="Q41" s="137"/>
      <c r="R41" s="137"/>
      <c r="S41" s="137"/>
      <c r="T41" s="137"/>
      <c r="U41" s="137"/>
      <c r="V41" s="137"/>
      <c r="W41" s="138"/>
      <c r="X41" s="139">
        <v>0.11</v>
      </c>
      <c r="Y41" s="140"/>
      <c r="Z41" s="141"/>
      <c r="AA41" s="46"/>
      <c r="AB41" s="46"/>
      <c r="AC41" s="46"/>
      <c r="AD41" s="46"/>
      <c r="AE41" s="46"/>
      <c r="AF41" s="46"/>
      <c r="AG41" s="50"/>
      <c r="AH41" s="62"/>
      <c r="AI41" s="46"/>
      <c r="AJ41" s="46"/>
      <c r="AK41" s="46"/>
      <c r="AL41" s="48"/>
      <c r="AM41" s="48"/>
      <c r="AN41" s="48"/>
      <c r="AO41" s="48"/>
      <c r="AP41" s="48"/>
      <c r="AQ41" s="41"/>
      <c r="AR41" s="86">
        <f t="shared" ref="AR41:AR45" si="15">AW41*1</f>
        <v>0</v>
      </c>
      <c r="AS41" s="55">
        <v>0.16</v>
      </c>
      <c r="AU41">
        <f>放デイガイドライン自己評価表!M41</f>
        <v>0.66666666666666663</v>
      </c>
      <c r="AV41">
        <f>放デイガイドライン自己評価表!N41</f>
        <v>0.1111111111111111</v>
      </c>
      <c r="AW41">
        <f>放デイガイドライン自己評価表!P41</f>
        <v>0</v>
      </c>
      <c r="AX41">
        <f>放デイガイドライン自己評価表!Q41</f>
        <v>0.22222222222222221</v>
      </c>
      <c r="AY41">
        <f t="shared" si="2"/>
        <v>0.99999999999999989</v>
      </c>
    </row>
    <row r="42" spans="1:51" ht="36" customHeight="1">
      <c r="A42" s="178"/>
      <c r="B42" s="6">
        <v>40</v>
      </c>
      <c r="C42" s="28" t="s">
        <v>33</v>
      </c>
      <c r="D42" s="65"/>
      <c r="E42" s="47"/>
      <c r="F42" s="47"/>
      <c r="G42" s="47"/>
      <c r="H42" s="60"/>
      <c r="I42" s="136">
        <v>0.78</v>
      </c>
      <c r="J42" s="137"/>
      <c r="K42" s="137"/>
      <c r="L42" s="137"/>
      <c r="M42" s="137"/>
      <c r="N42" s="137"/>
      <c r="O42" s="137"/>
      <c r="P42" s="137"/>
      <c r="Q42" s="137"/>
      <c r="R42" s="137"/>
      <c r="S42" s="137"/>
      <c r="T42" s="137"/>
      <c r="U42" s="147"/>
      <c r="V42" s="147"/>
      <c r="W42" s="148"/>
      <c r="X42" s="139">
        <v>0.11</v>
      </c>
      <c r="Y42" s="140"/>
      <c r="Z42" s="141"/>
      <c r="AA42" s="46"/>
      <c r="AB42" s="46"/>
      <c r="AC42" s="46"/>
      <c r="AD42" s="46"/>
      <c r="AE42" s="46"/>
      <c r="AF42" s="46"/>
      <c r="AG42" s="50"/>
      <c r="AH42" s="62"/>
      <c r="AI42" s="46"/>
      <c r="AJ42" s="46"/>
      <c r="AK42" s="46"/>
      <c r="AL42" s="46"/>
      <c r="AM42" s="46"/>
      <c r="AN42" s="46"/>
      <c r="AO42" s="46"/>
      <c r="AP42" s="46"/>
      <c r="AQ42" s="42"/>
      <c r="AR42" s="55">
        <f>AW42*1</f>
        <v>0</v>
      </c>
      <c r="AS42" s="85">
        <f t="shared" ref="AS42:AS45" si="16">AX42*1</f>
        <v>0.1111111111111111</v>
      </c>
      <c r="AU42">
        <f>放デイガイドライン自己評価表!M42</f>
        <v>0.77777777777777779</v>
      </c>
      <c r="AV42">
        <f>放デイガイドライン自己評価表!N42</f>
        <v>0.1111111111111111</v>
      </c>
      <c r="AW42">
        <f>放デイガイドライン自己評価表!P42</f>
        <v>0</v>
      </c>
      <c r="AX42">
        <f>放デイガイドライン自己評価表!Q42</f>
        <v>0.1111111111111111</v>
      </c>
      <c r="AY42">
        <f t="shared" si="2"/>
        <v>1</v>
      </c>
    </row>
    <row r="43" spans="1:51" ht="64.5" customHeight="1">
      <c r="A43" s="178"/>
      <c r="B43" s="6">
        <v>41</v>
      </c>
      <c r="C43" s="28" t="s">
        <v>31</v>
      </c>
      <c r="D43" s="40"/>
      <c r="E43" s="43"/>
      <c r="F43" s="43"/>
      <c r="G43" s="44"/>
      <c r="H43" s="45"/>
      <c r="I43" s="46"/>
      <c r="J43" s="59"/>
      <c r="K43" s="125"/>
      <c r="L43" s="136">
        <v>0.56000000000000005</v>
      </c>
      <c r="M43" s="137"/>
      <c r="N43" s="137"/>
      <c r="O43" s="137"/>
      <c r="P43" s="137"/>
      <c r="Q43" s="137"/>
      <c r="R43" s="137"/>
      <c r="S43" s="137"/>
      <c r="T43" s="137"/>
      <c r="U43" s="137"/>
      <c r="V43" s="137"/>
      <c r="W43" s="138"/>
      <c r="X43" s="139">
        <v>0.11</v>
      </c>
      <c r="Y43" s="140"/>
      <c r="Z43" s="141"/>
      <c r="AA43" s="46"/>
      <c r="AB43" s="46"/>
      <c r="AC43" s="46"/>
      <c r="AD43" s="46"/>
      <c r="AE43" s="46"/>
      <c r="AF43" s="46"/>
      <c r="AG43" s="50"/>
      <c r="AH43" s="62"/>
      <c r="AI43" s="46"/>
      <c r="AJ43" s="46"/>
      <c r="AK43" s="46"/>
      <c r="AL43" s="46"/>
      <c r="AM43" s="83"/>
      <c r="AN43" s="83"/>
      <c r="AO43" s="83"/>
      <c r="AP43" s="83"/>
      <c r="AQ43" s="34"/>
      <c r="AR43" s="87">
        <f t="shared" si="15"/>
        <v>0</v>
      </c>
      <c r="AS43" s="55">
        <f t="shared" si="16"/>
        <v>0.33333333333333331</v>
      </c>
      <c r="AU43">
        <f>放デイガイドライン自己評価表!M43</f>
        <v>0.55555555555555558</v>
      </c>
      <c r="AV43">
        <f>放デイガイドライン自己評価表!N43</f>
        <v>0.1111111111111111</v>
      </c>
      <c r="AW43">
        <f>放デイガイドライン自己評価表!P43</f>
        <v>0</v>
      </c>
      <c r="AX43">
        <f>放デイガイドライン自己評価表!Q43</f>
        <v>0.33333333333333331</v>
      </c>
      <c r="AY43">
        <f t="shared" si="2"/>
        <v>1</v>
      </c>
    </row>
    <row r="44" spans="1:51" ht="36" customHeight="1">
      <c r="A44" s="178"/>
      <c r="B44" s="6">
        <v>42</v>
      </c>
      <c r="C44" s="28" t="s">
        <v>36</v>
      </c>
      <c r="D44" s="40"/>
      <c r="E44" s="43"/>
      <c r="F44" s="43"/>
      <c r="G44" s="44"/>
      <c r="H44" s="45"/>
      <c r="I44" s="46"/>
      <c r="J44" s="59"/>
      <c r="K44" s="125"/>
      <c r="L44" s="136">
        <v>0.56000000000000005</v>
      </c>
      <c r="M44" s="137"/>
      <c r="N44" s="137"/>
      <c r="O44" s="137"/>
      <c r="P44" s="137"/>
      <c r="Q44" s="137"/>
      <c r="R44" s="137"/>
      <c r="S44" s="137"/>
      <c r="T44" s="137"/>
      <c r="U44" s="137"/>
      <c r="V44" s="137"/>
      <c r="W44" s="138"/>
      <c r="X44" s="139">
        <v>0.11</v>
      </c>
      <c r="Y44" s="140"/>
      <c r="Z44" s="141"/>
      <c r="AA44" s="46"/>
      <c r="AB44" s="46"/>
      <c r="AC44" s="46"/>
      <c r="AD44" s="46"/>
      <c r="AE44" s="46"/>
      <c r="AF44" s="46"/>
      <c r="AG44" s="50"/>
      <c r="AH44" s="62"/>
      <c r="AI44" s="46"/>
      <c r="AJ44" s="46"/>
      <c r="AK44" s="46"/>
      <c r="AL44" s="46"/>
      <c r="AM44" s="48"/>
      <c r="AN44" s="48"/>
      <c r="AO44" s="48"/>
      <c r="AP44" s="48"/>
      <c r="AQ44" s="41"/>
      <c r="AR44" s="56">
        <f t="shared" si="15"/>
        <v>0</v>
      </c>
      <c r="AS44" s="55">
        <f t="shared" si="16"/>
        <v>0.33333333333333331</v>
      </c>
      <c r="AU44">
        <f>放デイガイドライン自己評価表!M44</f>
        <v>0.55555555555555558</v>
      </c>
      <c r="AV44">
        <f>放デイガイドライン自己評価表!N44</f>
        <v>0.1111111111111111</v>
      </c>
      <c r="AW44">
        <f>放デイガイドライン自己評価表!P44</f>
        <v>0</v>
      </c>
      <c r="AX44">
        <f>放デイガイドライン自己評価表!Q44</f>
        <v>0.33333333333333331</v>
      </c>
      <c r="AY44">
        <f t="shared" si="2"/>
        <v>1</v>
      </c>
    </row>
    <row r="45" spans="1:51" ht="36" customHeight="1">
      <c r="A45" s="179"/>
      <c r="B45" s="6">
        <v>43</v>
      </c>
      <c r="C45" s="28" t="s">
        <v>32</v>
      </c>
      <c r="D45" s="40"/>
      <c r="E45" s="82"/>
      <c r="F45" s="126"/>
      <c r="G45" s="170">
        <v>0.89</v>
      </c>
      <c r="H45" s="171"/>
      <c r="I45" s="171"/>
      <c r="J45" s="171"/>
      <c r="K45" s="171"/>
      <c r="L45" s="171"/>
      <c r="M45" s="171"/>
      <c r="N45" s="171"/>
      <c r="O45" s="171"/>
      <c r="P45" s="171"/>
      <c r="Q45" s="171"/>
      <c r="R45" s="171"/>
      <c r="S45" s="171"/>
      <c r="T45" s="171"/>
      <c r="U45" s="171"/>
      <c r="V45" s="171"/>
      <c r="W45" s="172"/>
      <c r="X45" s="42"/>
      <c r="Y45" s="46"/>
      <c r="Z45" s="46"/>
      <c r="AA45" s="46"/>
      <c r="AB45" s="46"/>
      <c r="AC45" s="46"/>
      <c r="AD45" s="46"/>
      <c r="AE45" s="46"/>
      <c r="AF45" s="46"/>
      <c r="AG45" s="50"/>
      <c r="AH45" s="62"/>
      <c r="AI45" s="46"/>
      <c r="AJ45" s="46"/>
      <c r="AK45" s="46"/>
      <c r="AL45" s="46"/>
      <c r="AM45" s="46"/>
      <c r="AN45" s="46"/>
      <c r="AO45" s="46"/>
      <c r="AP45" s="46"/>
      <c r="AQ45" s="42"/>
      <c r="AR45" s="55">
        <f t="shared" si="15"/>
        <v>0</v>
      </c>
      <c r="AS45" s="55">
        <f t="shared" si="16"/>
        <v>0.1111111111111111</v>
      </c>
      <c r="AU45">
        <f>放デイガイドライン自己評価表!M45</f>
        <v>0.88888888888888884</v>
      </c>
      <c r="AV45">
        <f>放デイガイドライン自己評価表!N45</f>
        <v>0</v>
      </c>
      <c r="AW45">
        <f>放デイガイドライン自己評価表!P45</f>
        <v>0</v>
      </c>
      <c r="AX45">
        <f>放デイガイドライン自己評価表!Q45</f>
        <v>0.1111111111111111</v>
      </c>
      <c r="AY45">
        <f t="shared" si="2"/>
        <v>1</v>
      </c>
    </row>
    <row r="46" spans="1:51">
      <c r="C46" s="35"/>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35"/>
    </row>
    <row r="47" spans="1:51" ht="63" customHeight="1">
      <c r="C47" s="34"/>
      <c r="D47" s="34"/>
      <c r="E47" s="34"/>
      <c r="F47" s="34"/>
      <c r="G47" s="34"/>
      <c r="H47" s="38"/>
      <c r="I47" s="37"/>
      <c r="J47" s="34">
        <v>44</v>
      </c>
      <c r="K47" s="34"/>
      <c r="L47" s="34"/>
      <c r="M47" s="34"/>
      <c r="N47" s="34"/>
      <c r="O47" s="34"/>
      <c r="P47" s="34"/>
      <c r="Q47" s="34"/>
      <c r="R47" s="34"/>
      <c r="S47" s="34"/>
      <c r="T47" s="34"/>
      <c r="U47" s="34"/>
      <c r="V47" s="34"/>
      <c r="W47" s="34"/>
      <c r="X47" s="41"/>
      <c r="Y47" s="41"/>
      <c r="Z47" s="41"/>
      <c r="AA47" s="41"/>
      <c r="AB47" s="41"/>
      <c r="AC47" s="41"/>
      <c r="AD47" s="41"/>
      <c r="AE47" s="41"/>
      <c r="AF47" s="41"/>
      <c r="AG47" s="41"/>
      <c r="AH47" s="41"/>
      <c r="AI47" s="41"/>
      <c r="AJ47" s="41"/>
      <c r="AK47" s="41"/>
      <c r="AL47" s="41"/>
      <c r="AM47" s="41"/>
      <c r="AN47" s="41"/>
      <c r="AO47" s="41"/>
      <c r="AP47" s="41"/>
      <c r="AQ47" s="41"/>
      <c r="AR47" s="41"/>
      <c r="AS47" s="34"/>
    </row>
    <row r="48" spans="1:51" ht="25.5" customHeight="1">
      <c r="A48" s="194"/>
      <c r="B48" s="195"/>
      <c r="C48" s="25" t="s">
        <v>0</v>
      </c>
      <c r="D48" s="188" t="s">
        <v>76</v>
      </c>
      <c r="E48" s="189"/>
      <c r="F48" s="189"/>
      <c r="G48" s="189"/>
      <c r="H48" s="189"/>
      <c r="I48" s="189"/>
      <c r="J48" s="189"/>
      <c r="K48" s="189"/>
      <c r="L48" s="189"/>
      <c r="M48" s="189"/>
      <c r="N48" s="189"/>
      <c r="O48" s="189"/>
      <c r="P48" s="189"/>
      <c r="Q48" s="189"/>
      <c r="R48" s="189"/>
      <c r="S48" s="189"/>
      <c r="T48" s="189"/>
      <c r="U48" s="189"/>
      <c r="V48" s="189"/>
      <c r="W48" s="190"/>
      <c r="X48" s="192" t="s">
        <v>77</v>
      </c>
      <c r="Y48" s="193"/>
      <c r="Z48" s="193"/>
      <c r="AA48" s="193"/>
      <c r="AB48" s="193"/>
      <c r="AC48" s="193"/>
      <c r="AD48" s="193"/>
      <c r="AE48" s="193"/>
      <c r="AF48" s="193"/>
      <c r="AG48" s="193"/>
      <c r="AH48" s="193"/>
      <c r="AI48" s="193"/>
      <c r="AJ48" s="193"/>
      <c r="AK48" s="193"/>
      <c r="AL48" s="193"/>
      <c r="AM48" s="193"/>
      <c r="AN48" s="193"/>
      <c r="AO48" s="193"/>
      <c r="AP48" s="193"/>
      <c r="AQ48" s="193"/>
      <c r="AR48" s="49" t="s">
        <v>78</v>
      </c>
      <c r="AS48" s="58" t="s">
        <v>80</v>
      </c>
    </row>
    <row r="49" spans="1:51" ht="36" customHeight="1">
      <c r="A49" s="191" t="s">
        <v>48</v>
      </c>
      <c r="B49" s="14">
        <v>1</v>
      </c>
      <c r="C49" s="26" t="s">
        <v>60</v>
      </c>
      <c r="D49" s="127"/>
      <c r="E49" s="126"/>
      <c r="F49" s="126"/>
      <c r="G49" s="170">
        <v>1</v>
      </c>
      <c r="H49" s="171"/>
      <c r="I49" s="171"/>
      <c r="J49" s="171"/>
      <c r="K49" s="171"/>
      <c r="L49" s="171"/>
      <c r="M49" s="171"/>
      <c r="N49" s="171"/>
      <c r="O49" s="171"/>
      <c r="P49" s="171"/>
      <c r="Q49" s="171"/>
      <c r="R49" s="171"/>
      <c r="S49" s="171"/>
      <c r="T49" s="171"/>
      <c r="U49" s="171"/>
      <c r="V49" s="171"/>
      <c r="W49" s="172"/>
      <c r="X49" s="96"/>
      <c r="Y49" s="94"/>
      <c r="Z49" s="94"/>
      <c r="AA49" s="94"/>
      <c r="AB49" s="94"/>
      <c r="AC49" s="94"/>
      <c r="AD49" s="94"/>
      <c r="AE49" s="94"/>
      <c r="AF49" s="94"/>
      <c r="AG49" s="97"/>
      <c r="AH49" s="98"/>
      <c r="AI49" s="94"/>
      <c r="AJ49" s="94"/>
      <c r="AK49" s="94"/>
      <c r="AL49" s="94"/>
      <c r="AM49" s="94"/>
      <c r="AN49" s="94"/>
      <c r="AO49" s="94"/>
      <c r="AP49" s="94"/>
      <c r="AQ49" s="99"/>
      <c r="AR49" s="55">
        <f t="shared" ref="AR49:AR61" si="17">AW49*1</f>
        <v>0</v>
      </c>
      <c r="AS49" s="85">
        <f t="shared" ref="AS49:AS54" si="18">AX49*1</f>
        <v>0</v>
      </c>
      <c r="AU49" s="54">
        <f>放デイガイドライン自己評価表!M49</f>
        <v>1</v>
      </c>
      <c r="AV49" s="54">
        <f>放デイガイドライン自己評価表!N49</f>
        <v>0</v>
      </c>
      <c r="AW49" s="54">
        <f>放デイガイドライン自己評価表!P49</f>
        <v>0</v>
      </c>
      <c r="AX49" s="54">
        <f>放デイガイドライン自己評価表!Q49</f>
        <v>0</v>
      </c>
      <c r="AY49" s="54">
        <f t="shared" ref="AY49:AY66" si="19">SUM(AU49:AX49)</f>
        <v>1</v>
      </c>
    </row>
    <row r="50" spans="1:51" ht="36" customHeight="1">
      <c r="A50" s="186"/>
      <c r="B50" s="14">
        <v>2</v>
      </c>
      <c r="C50" s="30" t="s">
        <v>55</v>
      </c>
      <c r="D50" s="91"/>
      <c r="E50" s="92"/>
      <c r="F50" s="114"/>
      <c r="G50" s="128"/>
      <c r="H50" s="152">
        <v>0.84</v>
      </c>
      <c r="I50" s="165"/>
      <c r="J50" s="165"/>
      <c r="K50" s="165"/>
      <c r="L50" s="165"/>
      <c r="M50" s="165"/>
      <c r="N50" s="165"/>
      <c r="O50" s="165"/>
      <c r="P50" s="165"/>
      <c r="Q50" s="165"/>
      <c r="R50" s="165"/>
      <c r="S50" s="165"/>
      <c r="T50" s="165"/>
      <c r="U50" s="165"/>
      <c r="V50" s="165"/>
      <c r="W50" s="166"/>
      <c r="X50" s="96"/>
      <c r="Y50" s="94"/>
      <c r="Z50" s="94"/>
      <c r="AA50" s="94"/>
      <c r="AB50" s="94"/>
      <c r="AC50" s="94"/>
      <c r="AD50" s="94"/>
      <c r="AE50" s="94"/>
      <c r="AF50" s="94"/>
      <c r="AG50" s="97"/>
      <c r="AH50" s="98"/>
      <c r="AI50" s="94"/>
      <c r="AJ50" s="94"/>
      <c r="AK50" s="94"/>
      <c r="AL50" s="94"/>
      <c r="AM50" s="94"/>
      <c r="AN50" s="94"/>
      <c r="AO50" s="94"/>
      <c r="AP50" s="94"/>
      <c r="AQ50" s="99"/>
      <c r="AR50" s="55">
        <f t="shared" si="17"/>
        <v>0.12903225806451613</v>
      </c>
      <c r="AS50" s="85">
        <f t="shared" si="18"/>
        <v>0</v>
      </c>
      <c r="AU50" s="54">
        <f>放デイガイドライン自己評価表!M50</f>
        <v>0.83870967741935487</v>
      </c>
      <c r="AV50" s="54">
        <f>放デイガイドライン自己評価表!N50</f>
        <v>0</v>
      </c>
      <c r="AW50" s="54">
        <f>放デイガイドライン自己評価表!P50</f>
        <v>0.12903225806451613</v>
      </c>
      <c r="AX50" s="54">
        <f>放デイガイドライン自己評価表!Q50</f>
        <v>0</v>
      </c>
      <c r="AY50" s="54">
        <f t="shared" si="19"/>
        <v>0.967741935483871</v>
      </c>
    </row>
    <row r="51" spans="1:51" ht="46.5" customHeight="1">
      <c r="A51" s="187"/>
      <c r="B51" s="14">
        <v>3</v>
      </c>
      <c r="C51" s="30" t="s">
        <v>61</v>
      </c>
      <c r="D51" s="91"/>
      <c r="E51" s="113"/>
      <c r="F51" s="129"/>
      <c r="G51" s="155">
        <v>0.94</v>
      </c>
      <c r="H51" s="156"/>
      <c r="I51" s="156"/>
      <c r="J51" s="156"/>
      <c r="K51" s="156"/>
      <c r="L51" s="156"/>
      <c r="M51" s="156"/>
      <c r="N51" s="156"/>
      <c r="O51" s="156"/>
      <c r="P51" s="156"/>
      <c r="Q51" s="156"/>
      <c r="R51" s="156"/>
      <c r="S51" s="156"/>
      <c r="T51" s="156"/>
      <c r="U51" s="156"/>
      <c r="V51" s="156"/>
      <c r="W51" s="157"/>
      <c r="X51" s="96"/>
      <c r="Y51" s="94"/>
      <c r="Z51" s="94"/>
      <c r="AA51" s="94"/>
      <c r="AB51" s="101"/>
      <c r="AC51" s="101"/>
      <c r="AD51" s="101"/>
      <c r="AE51" s="101"/>
      <c r="AF51" s="101"/>
      <c r="AG51" s="102"/>
      <c r="AH51" s="103"/>
      <c r="AI51" s="101"/>
      <c r="AJ51" s="101"/>
      <c r="AK51" s="101"/>
      <c r="AL51" s="101"/>
      <c r="AM51" s="101"/>
      <c r="AN51" s="101"/>
      <c r="AO51" s="101"/>
      <c r="AP51" s="101"/>
      <c r="AQ51" s="100"/>
      <c r="AR51" s="55">
        <f t="shared" si="17"/>
        <v>0</v>
      </c>
      <c r="AS51" s="85">
        <f t="shared" si="18"/>
        <v>0</v>
      </c>
      <c r="AU51" s="54">
        <f>放デイガイドライン自己評価表!M51</f>
        <v>0.93548387096774188</v>
      </c>
      <c r="AV51" s="54">
        <f>放デイガイドライン自己評価表!N51</f>
        <v>0</v>
      </c>
      <c r="AW51" s="54">
        <f>放デイガイドライン自己評価表!P51</f>
        <v>0</v>
      </c>
      <c r="AX51" s="54">
        <f>放デイガイドライン自己評価表!Q51</f>
        <v>0</v>
      </c>
      <c r="AY51" s="54">
        <f t="shared" si="19"/>
        <v>0.93548387096774188</v>
      </c>
    </row>
    <row r="52" spans="1:51" ht="47.25" customHeight="1">
      <c r="A52" s="185" t="s">
        <v>50</v>
      </c>
      <c r="B52" s="14">
        <v>4</v>
      </c>
      <c r="C52" s="30" t="s">
        <v>69</v>
      </c>
      <c r="D52" s="91"/>
      <c r="E52" s="164">
        <v>0.97</v>
      </c>
      <c r="F52" s="165"/>
      <c r="G52" s="165"/>
      <c r="H52" s="165"/>
      <c r="I52" s="165"/>
      <c r="J52" s="165"/>
      <c r="K52" s="165"/>
      <c r="L52" s="165"/>
      <c r="M52" s="165"/>
      <c r="N52" s="165"/>
      <c r="O52" s="165"/>
      <c r="P52" s="165"/>
      <c r="Q52" s="165"/>
      <c r="R52" s="165"/>
      <c r="S52" s="165"/>
      <c r="T52" s="165"/>
      <c r="U52" s="165"/>
      <c r="V52" s="165"/>
      <c r="W52" s="166"/>
      <c r="X52" s="96"/>
      <c r="Y52" s="94"/>
      <c r="Z52" s="94"/>
      <c r="AA52" s="94"/>
      <c r="AB52" s="94"/>
      <c r="AC52" s="94"/>
      <c r="AD52" s="94"/>
      <c r="AE52" s="94"/>
      <c r="AF52" s="94"/>
      <c r="AG52" s="97"/>
      <c r="AH52" s="98"/>
      <c r="AI52" s="94"/>
      <c r="AJ52" s="94"/>
      <c r="AK52" s="94"/>
      <c r="AL52" s="94"/>
      <c r="AM52" s="94"/>
      <c r="AN52" s="94"/>
      <c r="AO52" s="94"/>
      <c r="AP52" s="94"/>
      <c r="AQ52" s="105"/>
      <c r="AR52" s="85">
        <f t="shared" si="17"/>
        <v>0</v>
      </c>
      <c r="AS52" s="85">
        <f t="shared" si="18"/>
        <v>0</v>
      </c>
      <c r="AU52" s="54">
        <f>放デイガイドライン自己評価表!M52</f>
        <v>0.967741935483871</v>
      </c>
      <c r="AV52" s="54">
        <f>放デイガイドライン自己評価表!N52</f>
        <v>0</v>
      </c>
      <c r="AW52" s="54">
        <f>放デイガイドライン自己評価表!P52</f>
        <v>0</v>
      </c>
      <c r="AX52" s="54">
        <f>放デイガイドライン自己評価表!Q52</f>
        <v>0</v>
      </c>
      <c r="AY52" s="54">
        <f t="shared" si="19"/>
        <v>0.967741935483871</v>
      </c>
    </row>
    <row r="53" spans="1:51" ht="36" customHeight="1">
      <c r="A53" s="186"/>
      <c r="B53" s="14">
        <v>5</v>
      </c>
      <c r="C53" s="31" t="s">
        <v>70</v>
      </c>
      <c r="D53" s="91"/>
      <c r="E53" s="92"/>
      <c r="F53" s="114"/>
      <c r="G53" s="130"/>
      <c r="H53" s="164">
        <v>0.81</v>
      </c>
      <c r="I53" s="165"/>
      <c r="J53" s="165"/>
      <c r="K53" s="165"/>
      <c r="L53" s="165"/>
      <c r="M53" s="165"/>
      <c r="N53" s="165"/>
      <c r="O53" s="165"/>
      <c r="P53" s="165"/>
      <c r="Q53" s="165"/>
      <c r="R53" s="165"/>
      <c r="S53" s="165"/>
      <c r="T53" s="165"/>
      <c r="U53" s="165"/>
      <c r="V53" s="165"/>
      <c r="W53" s="166"/>
      <c r="X53" s="96"/>
      <c r="Y53" s="94"/>
      <c r="Z53" s="94"/>
      <c r="AA53" s="94"/>
      <c r="AB53" s="94"/>
      <c r="AC53" s="94"/>
      <c r="AD53" s="94"/>
      <c r="AE53" s="94"/>
      <c r="AF53" s="94"/>
      <c r="AG53" s="97"/>
      <c r="AH53" s="98"/>
      <c r="AI53" s="94"/>
      <c r="AJ53" s="94"/>
      <c r="AK53" s="94"/>
      <c r="AL53" s="94"/>
      <c r="AM53" s="94"/>
      <c r="AN53" s="94"/>
      <c r="AO53" s="94"/>
      <c r="AP53" s="94"/>
      <c r="AQ53" s="99"/>
      <c r="AR53" s="85">
        <f t="shared" si="17"/>
        <v>3.2258064516129031E-2</v>
      </c>
      <c r="AS53" s="85">
        <f t="shared" si="18"/>
        <v>3.2258064516129031E-2</v>
      </c>
      <c r="AU53" s="54">
        <f>放デイガイドライン自己評価表!M53</f>
        <v>0.80645161290322576</v>
      </c>
      <c r="AV53" s="54">
        <f>放デイガイドライン自己評価表!N53</f>
        <v>0</v>
      </c>
      <c r="AW53" s="54">
        <f>放デイガイドライン自己評価表!P53</f>
        <v>3.2258064516129031E-2</v>
      </c>
      <c r="AX53" s="54">
        <f>放デイガイドライン自己評価表!Q53</f>
        <v>3.2258064516129031E-2</v>
      </c>
      <c r="AY53" s="54">
        <f t="shared" si="19"/>
        <v>0.87096774193548376</v>
      </c>
    </row>
    <row r="54" spans="1:51" ht="36" customHeight="1">
      <c r="A54" s="186"/>
      <c r="B54" s="14">
        <v>6</v>
      </c>
      <c r="C54" s="30" t="s">
        <v>64</v>
      </c>
      <c r="D54" s="91"/>
      <c r="E54" s="92"/>
      <c r="F54" s="92"/>
      <c r="G54" s="93"/>
      <c r="H54" s="92"/>
      <c r="I54" s="94"/>
      <c r="J54" s="94"/>
      <c r="K54" s="94"/>
      <c r="L54" s="94"/>
      <c r="M54" s="95"/>
      <c r="N54" s="106"/>
      <c r="O54" s="94"/>
      <c r="P54" s="94"/>
      <c r="Q54" s="94"/>
      <c r="R54" s="142">
        <v>0.26</v>
      </c>
      <c r="S54" s="150"/>
      <c r="T54" s="150"/>
      <c r="U54" s="150"/>
      <c r="V54" s="150"/>
      <c r="W54" s="151"/>
      <c r="X54" s="167">
        <v>0.13</v>
      </c>
      <c r="Y54" s="168"/>
      <c r="Z54" s="169"/>
      <c r="AA54" s="98"/>
      <c r="AB54" s="94"/>
      <c r="AC54" s="94"/>
      <c r="AD54" s="94"/>
      <c r="AE54" s="94"/>
      <c r="AF54" s="94"/>
      <c r="AG54" s="97"/>
      <c r="AH54" s="98"/>
      <c r="AI54" s="94"/>
      <c r="AJ54" s="94"/>
      <c r="AK54" s="94"/>
      <c r="AL54" s="94"/>
      <c r="AM54" s="94"/>
      <c r="AN54" s="94"/>
      <c r="AO54" s="94"/>
      <c r="AP54" s="94"/>
      <c r="AQ54" s="99"/>
      <c r="AR54" s="85">
        <f t="shared" si="17"/>
        <v>0.4838709677419355</v>
      </c>
      <c r="AS54" s="85">
        <f t="shared" si="18"/>
        <v>0</v>
      </c>
      <c r="AU54" s="54">
        <f>放デイガイドライン自己評価表!M54</f>
        <v>0.25806451612903225</v>
      </c>
      <c r="AV54" s="54">
        <f>放デイガイドライン自己評価表!N54</f>
        <v>0.12903225806451613</v>
      </c>
      <c r="AW54" s="54">
        <f>放デイガイドライン自己評価表!P54</f>
        <v>0.4838709677419355</v>
      </c>
      <c r="AX54" s="54">
        <f>放デイガイドライン自己評価表!Q54</f>
        <v>0</v>
      </c>
      <c r="AY54" s="54">
        <f t="shared" si="19"/>
        <v>0.87096774193548387</v>
      </c>
    </row>
    <row r="55" spans="1:51" ht="48.75" customHeight="1">
      <c r="A55" s="185" t="s">
        <v>52</v>
      </c>
      <c r="B55" s="14">
        <v>7</v>
      </c>
      <c r="C55" s="32" t="s">
        <v>71</v>
      </c>
      <c r="D55" s="91"/>
      <c r="E55" s="202">
        <v>0.97</v>
      </c>
      <c r="F55" s="203"/>
      <c r="G55" s="203"/>
      <c r="H55" s="203"/>
      <c r="I55" s="203"/>
      <c r="J55" s="203"/>
      <c r="K55" s="203"/>
      <c r="L55" s="203"/>
      <c r="M55" s="203"/>
      <c r="N55" s="203"/>
      <c r="O55" s="203"/>
      <c r="P55" s="203"/>
      <c r="Q55" s="203"/>
      <c r="R55" s="203"/>
      <c r="S55" s="203"/>
      <c r="T55" s="203"/>
      <c r="U55" s="203"/>
      <c r="V55" s="203"/>
      <c r="W55" s="204"/>
      <c r="X55" s="96"/>
      <c r="Y55" s="94"/>
      <c r="Z55" s="94"/>
      <c r="AA55" s="94"/>
      <c r="AB55" s="94"/>
      <c r="AC55" s="94"/>
      <c r="AD55" s="94"/>
      <c r="AE55" s="94"/>
      <c r="AF55" s="94"/>
      <c r="AG55" s="97"/>
      <c r="AH55" s="98"/>
      <c r="AI55" s="94"/>
      <c r="AJ55" s="94"/>
      <c r="AK55" s="94"/>
      <c r="AL55" s="94"/>
      <c r="AM55" s="94"/>
      <c r="AN55" s="94"/>
      <c r="AO55" s="94"/>
      <c r="AP55" s="94"/>
      <c r="AQ55" s="99"/>
      <c r="AR55" s="81">
        <f t="shared" si="17"/>
        <v>0</v>
      </c>
      <c r="AS55" s="55">
        <f t="shared" ref="AS55:AS65" si="20">AX55*1</f>
        <v>0</v>
      </c>
      <c r="AU55" s="54">
        <f>放デイガイドライン自己評価表!M55</f>
        <v>0.967741935483871</v>
      </c>
      <c r="AV55" s="54">
        <f>放デイガイドライン自己評価表!N55</f>
        <v>0</v>
      </c>
      <c r="AW55" s="54">
        <f>放デイガイドライン自己評価表!P55</f>
        <v>0</v>
      </c>
      <c r="AX55" s="54">
        <f>放デイガイドライン自己評価表!Q55</f>
        <v>0</v>
      </c>
      <c r="AY55" s="54">
        <f t="shared" si="19"/>
        <v>0.967741935483871</v>
      </c>
    </row>
    <row r="56" spans="1:51" ht="51.75" customHeight="1">
      <c r="A56" s="186"/>
      <c r="B56" s="14">
        <v>8</v>
      </c>
      <c r="C56" s="32" t="s">
        <v>65</v>
      </c>
      <c r="D56" s="127"/>
      <c r="E56" s="126"/>
      <c r="F56" s="126"/>
      <c r="G56" s="170">
        <v>1</v>
      </c>
      <c r="H56" s="171"/>
      <c r="I56" s="171"/>
      <c r="J56" s="171"/>
      <c r="K56" s="171"/>
      <c r="L56" s="171"/>
      <c r="M56" s="171"/>
      <c r="N56" s="171"/>
      <c r="O56" s="171"/>
      <c r="P56" s="171"/>
      <c r="Q56" s="171"/>
      <c r="R56" s="171"/>
      <c r="S56" s="171"/>
      <c r="T56" s="171"/>
      <c r="U56" s="171"/>
      <c r="V56" s="171"/>
      <c r="W56" s="172"/>
      <c r="X56" s="96"/>
      <c r="Y56" s="94"/>
      <c r="Z56" s="94"/>
      <c r="AA56" s="94"/>
      <c r="AB56" s="94"/>
      <c r="AC56" s="94"/>
      <c r="AD56" s="94"/>
      <c r="AE56" s="94"/>
      <c r="AF56" s="94"/>
      <c r="AG56" s="97"/>
      <c r="AH56" s="98"/>
      <c r="AI56" s="94"/>
      <c r="AJ56" s="94"/>
      <c r="AK56" s="94"/>
      <c r="AL56" s="94"/>
      <c r="AM56" s="94"/>
      <c r="AN56" s="94"/>
      <c r="AO56" s="94"/>
      <c r="AP56" s="94"/>
      <c r="AQ56" s="99"/>
      <c r="AR56" s="81">
        <f t="shared" si="17"/>
        <v>0</v>
      </c>
      <c r="AS56" s="55">
        <f t="shared" si="20"/>
        <v>0</v>
      </c>
      <c r="AU56" s="54">
        <f>放デイガイドライン自己評価表!M56</f>
        <v>1</v>
      </c>
      <c r="AV56" s="54">
        <f>放デイガイドライン自己評価表!N56</f>
        <v>0</v>
      </c>
      <c r="AW56" s="54">
        <f>放デイガイドライン自己評価表!P56</f>
        <v>0</v>
      </c>
      <c r="AX56" s="54">
        <f>放デイガイドライン自己評価表!Q56</f>
        <v>0</v>
      </c>
      <c r="AY56" s="54">
        <f t="shared" si="19"/>
        <v>1</v>
      </c>
    </row>
    <row r="57" spans="1:51" ht="47.25" customHeight="1">
      <c r="A57" s="186"/>
      <c r="B57" s="14">
        <v>9</v>
      </c>
      <c r="C57" s="32" t="s">
        <v>66</v>
      </c>
      <c r="D57" s="91"/>
      <c r="E57" s="92"/>
      <c r="F57" s="114"/>
      <c r="G57" s="130"/>
      <c r="H57" s="177">
        <v>0.81</v>
      </c>
      <c r="I57" s="174"/>
      <c r="J57" s="174"/>
      <c r="K57" s="174"/>
      <c r="L57" s="174"/>
      <c r="M57" s="174"/>
      <c r="N57" s="174"/>
      <c r="O57" s="174"/>
      <c r="P57" s="174"/>
      <c r="Q57" s="174"/>
      <c r="R57" s="174"/>
      <c r="S57" s="174"/>
      <c r="T57" s="174"/>
      <c r="U57" s="174"/>
      <c r="V57" s="174"/>
      <c r="W57" s="175"/>
      <c r="X57" s="112"/>
      <c r="Y57" s="115"/>
      <c r="Z57" s="107"/>
      <c r="AA57" s="107"/>
      <c r="AB57" s="109"/>
      <c r="AC57" s="109"/>
      <c r="AD57" s="109"/>
      <c r="AE57" s="109"/>
      <c r="AF57" s="109"/>
      <c r="AG57" s="110"/>
      <c r="AH57" s="111"/>
      <c r="AI57" s="109"/>
      <c r="AJ57" s="109"/>
      <c r="AK57" s="109"/>
      <c r="AL57" s="109"/>
      <c r="AM57" s="94"/>
      <c r="AN57" s="94"/>
      <c r="AO57" s="94"/>
      <c r="AP57" s="94"/>
      <c r="AQ57" s="99"/>
      <c r="AR57" s="55">
        <f t="shared" si="17"/>
        <v>6.4516129032258063E-2</v>
      </c>
      <c r="AS57" s="85">
        <f t="shared" si="20"/>
        <v>0</v>
      </c>
      <c r="AU57" s="54">
        <f>放デイガイドライン自己評価表!M57</f>
        <v>0.80645161290322576</v>
      </c>
      <c r="AV57" s="54">
        <f>放デイガイドライン自己評価表!N57</f>
        <v>0</v>
      </c>
      <c r="AW57" s="54">
        <f>放デイガイドライン自己評価表!P57</f>
        <v>6.4516129032258063E-2</v>
      </c>
      <c r="AX57" s="54">
        <f>放デイガイドライン自己評価表!Q57</f>
        <v>0</v>
      </c>
      <c r="AY57" s="54">
        <f t="shared" si="19"/>
        <v>0.87096774193548376</v>
      </c>
    </row>
    <row r="58" spans="1:51" ht="61.5" customHeight="1">
      <c r="A58" s="186"/>
      <c r="B58" s="14">
        <v>10</v>
      </c>
      <c r="C58" s="30" t="s">
        <v>67</v>
      </c>
      <c r="D58" s="91"/>
      <c r="E58" s="92"/>
      <c r="F58" s="92"/>
      <c r="G58" s="93"/>
      <c r="H58" s="92"/>
      <c r="I58" s="94"/>
      <c r="J58" s="94"/>
      <c r="K58" s="94"/>
      <c r="L58" s="94"/>
      <c r="M58" s="95"/>
      <c r="N58" s="106"/>
      <c r="O58" s="94"/>
      <c r="P58" s="95"/>
      <c r="Q58" s="142">
        <v>0.32</v>
      </c>
      <c r="R58" s="143"/>
      <c r="S58" s="143"/>
      <c r="T58" s="143"/>
      <c r="U58" s="143"/>
      <c r="V58" s="143"/>
      <c r="W58" s="144"/>
      <c r="X58" s="199">
        <v>0.19</v>
      </c>
      <c r="Y58" s="200"/>
      <c r="Z58" s="200"/>
      <c r="AA58" s="201"/>
      <c r="AB58" s="94"/>
      <c r="AC58" s="94"/>
      <c r="AD58" s="94"/>
      <c r="AE58" s="94"/>
      <c r="AF58" s="94"/>
      <c r="AG58" s="97"/>
      <c r="AH58" s="98"/>
      <c r="AI58" s="94"/>
      <c r="AJ58" s="94"/>
      <c r="AK58" s="94"/>
      <c r="AL58" s="107"/>
      <c r="AM58" s="107"/>
      <c r="AN58" s="107"/>
      <c r="AO58" s="107"/>
      <c r="AP58" s="107"/>
      <c r="AQ58" s="99"/>
      <c r="AR58" s="55">
        <f t="shared" si="17"/>
        <v>0.25806451612903225</v>
      </c>
      <c r="AS58" s="85">
        <f t="shared" si="20"/>
        <v>0.11</v>
      </c>
      <c r="AT58" s="54">
        <f>SUM(AU58:AX58)</f>
        <v>0.88419354838709674</v>
      </c>
      <c r="AU58" s="54">
        <f>放デイガイドライン自己評価表!M58</f>
        <v>0.32258064516129031</v>
      </c>
      <c r="AV58" s="54">
        <f>放デイガイドライン自己評価表!N58</f>
        <v>0.19354838709677419</v>
      </c>
      <c r="AW58" s="54">
        <f>放デイガイドライン自己評価表!P58</f>
        <v>0.25806451612903225</v>
      </c>
      <c r="AX58" s="54">
        <v>0.11</v>
      </c>
      <c r="AY58" s="54">
        <f t="shared" ref="AY58" si="21">SUM(AU58:AX58)</f>
        <v>0.88419354838709674</v>
      </c>
    </row>
    <row r="59" spans="1:51" ht="66.75" customHeight="1">
      <c r="A59" s="186"/>
      <c r="B59" s="14">
        <v>11</v>
      </c>
      <c r="C59" s="32" t="s">
        <v>62</v>
      </c>
      <c r="D59" s="91"/>
      <c r="E59" s="92"/>
      <c r="F59" s="92"/>
      <c r="G59" s="93"/>
      <c r="H59" s="108"/>
      <c r="I59" s="133"/>
      <c r="J59" s="131"/>
      <c r="K59" s="132"/>
      <c r="L59" s="132"/>
      <c r="M59" s="152">
        <v>0.68</v>
      </c>
      <c r="N59" s="153"/>
      <c r="O59" s="153"/>
      <c r="P59" s="153"/>
      <c r="Q59" s="153"/>
      <c r="R59" s="153"/>
      <c r="S59" s="153"/>
      <c r="T59" s="153"/>
      <c r="U59" s="153"/>
      <c r="V59" s="153"/>
      <c r="W59" s="154"/>
      <c r="X59" s="96"/>
      <c r="Y59" s="94"/>
      <c r="Z59" s="94"/>
      <c r="AA59" s="94"/>
      <c r="AB59" s="94"/>
      <c r="AC59" s="94"/>
      <c r="AD59" s="94"/>
      <c r="AE59" s="94"/>
      <c r="AF59" s="94"/>
      <c r="AG59" s="97"/>
      <c r="AH59" s="98"/>
      <c r="AI59" s="94"/>
      <c r="AJ59" s="94"/>
      <c r="AK59" s="94"/>
      <c r="AL59" s="94"/>
      <c r="AM59" s="94"/>
      <c r="AN59" s="109"/>
      <c r="AO59" s="109"/>
      <c r="AP59" s="109"/>
      <c r="AQ59" s="99"/>
      <c r="AR59" s="55">
        <f t="shared" si="17"/>
        <v>0.25806451612903225</v>
      </c>
      <c r="AS59" s="85">
        <f t="shared" si="20"/>
        <v>3.2258064516129031E-2</v>
      </c>
      <c r="AU59" s="54">
        <f>放デイガイドライン自己評価表!M59</f>
        <v>0.67741935483870963</v>
      </c>
      <c r="AV59" s="54">
        <f>放デイガイドライン自己評価表!N59</f>
        <v>0</v>
      </c>
      <c r="AW59" s="54">
        <f>放デイガイドライン自己評価表!P59</f>
        <v>0.25806451612903225</v>
      </c>
      <c r="AX59" s="54">
        <f>放デイガイドライン自己評価表!Q59</f>
        <v>3.2258064516129031E-2</v>
      </c>
      <c r="AY59" s="54">
        <f t="shared" ref="AY59" si="22">SUM(AU59:AX59)</f>
        <v>0.96774193548387089</v>
      </c>
    </row>
    <row r="60" spans="1:51" ht="40.5" customHeight="1">
      <c r="A60" s="186"/>
      <c r="B60" s="14">
        <v>12</v>
      </c>
      <c r="C60" s="32" t="s">
        <v>68</v>
      </c>
      <c r="D60" s="91"/>
      <c r="E60" s="113"/>
      <c r="F60" s="129"/>
      <c r="G60" s="155">
        <v>0.94</v>
      </c>
      <c r="H60" s="156"/>
      <c r="I60" s="156"/>
      <c r="J60" s="156"/>
      <c r="K60" s="156"/>
      <c r="L60" s="156"/>
      <c r="M60" s="156"/>
      <c r="N60" s="156"/>
      <c r="O60" s="156"/>
      <c r="P60" s="156"/>
      <c r="Q60" s="156"/>
      <c r="R60" s="156"/>
      <c r="S60" s="156"/>
      <c r="T60" s="156"/>
      <c r="U60" s="156"/>
      <c r="V60" s="156"/>
      <c r="W60" s="157"/>
      <c r="X60" s="96"/>
      <c r="Y60" s="94"/>
      <c r="Z60" s="94"/>
      <c r="AA60" s="94"/>
      <c r="AB60" s="94"/>
      <c r="AC60" s="94"/>
      <c r="AD60" s="94"/>
      <c r="AE60" s="94"/>
      <c r="AF60" s="94"/>
      <c r="AG60" s="97"/>
      <c r="AH60" s="98"/>
      <c r="AI60" s="94"/>
      <c r="AJ60" s="94"/>
      <c r="AK60" s="94"/>
      <c r="AL60" s="94"/>
      <c r="AM60" s="94"/>
      <c r="AN60" s="94"/>
      <c r="AO60" s="94"/>
      <c r="AP60" s="94"/>
      <c r="AQ60" s="99"/>
      <c r="AR60" s="81">
        <f t="shared" si="17"/>
        <v>0</v>
      </c>
      <c r="AS60" s="55">
        <f t="shared" ref="AS60" si="23">AX60*1</f>
        <v>0</v>
      </c>
      <c r="AU60" s="54">
        <f>放デイガイドライン自己評価表!M60</f>
        <v>0.93548387096774188</v>
      </c>
      <c r="AV60" s="54">
        <f>放デイガイドライン自己評価表!N60</f>
        <v>0</v>
      </c>
      <c r="AW60" s="54">
        <f>放デイガイドライン自己評価表!P60</f>
        <v>0</v>
      </c>
      <c r="AX60" s="54">
        <f>放デイガイドライン自己評価表!Q60</f>
        <v>0</v>
      </c>
      <c r="AY60" s="54">
        <f t="shared" si="19"/>
        <v>0.93548387096774188</v>
      </c>
    </row>
    <row r="61" spans="1:51" ht="68.25" customHeight="1">
      <c r="A61" s="186"/>
      <c r="B61" s="14">
        <v>13</v>
      </c>
      <c r="C61" s="32" t="s">
        <v>72</v>
      </c>
      <c r="D61" s="91"/>
      <c r="E61" s="92"/>
      <c r="F61" s="114"/>
      <c r="G61" s="128"/>
      <c r="H61" s="173">
        <v>0.87</v>
      </c>
      <c r="I61" s="174"/>
      <c r="J61" s="174"/>
      <c r="K61" s="174"/>
      <c r="L61" s="174"/>
      <c r="M61" s="174"/>
      <c r="N61" s="174"/>
      <c r="O61" s="174"/>
      <c r="P61" s="174"/>
      <c r="Q61" s="174"/>
      <c r="R61" s="174"/>
      <c r="S61" s="174"/>
      <c r="T61" s="174"/>
      <c r="U61" s="174"/>
      <c r="V61" s="174"/>
      <c r="W61" s="175"/>
      <c r="X61" s="100"/>
      <c r="Y61" s="101"/>
      <c r="Z61" s="101"/>
      <c r="AA61" s="101"/>
      <c r="AB61" s="101"/>
      <c r="AC61" s="101"/>
      <c r="AD61" s="101"/>
      <c r="AE61" s="101"/>
      <c r="AF61" s="101"/>
      <c r="AG61" s="102"/>
      <c r="AH61" s="103"/>
      <c r="AI61" s="101"/>
      <c r="AJ61" s="101"/>
      <c r="AK61" s="101"/>
      <c r="AL61" s="101"/>
      <c r="AM61" s="101"/>
      <c r="AN61" s="101"/>
      <c r="AO61" s="101"/>
      <c r="AP61" s="104" t="s">
        <v>115</v>
      </c>
      <c r="AQ61" s="105"/>
      <c r="AR61" s="81">
        <f t="shared" si="17"/>
        <v>6.4516129032258063E-2</v>
      </c>
      <c r="AS61" s="55">
        <f t="shared" si="20"/>
        <v>0</v>
      </c>
      <c r="AU61" s="54">
        <f>放デイガイドライン自己評価表!M61</f>
        <v>0.87096774193548387</v>
      </c>
      <c r="AV61" s="54">
        <f>放デイガイドライン自己評価表!N61</f>
        <v>0</v>
      </c>
      <c r="AW61" s="54">
        <f>放デイガイドライン自己評価表!P61</f>
        <v>6.4516129032258063E-2</v>
      </c>
      <c r="AX61" s="54">
        <f>放デイガイドライン自己評価表!Q61</f>
        <v>0</v>
      </c>
      <c r="AY61" s="54">
        <f t="shared" si="19"/>
        <v>0.93548387096774199</v>
      </c>
    </row>
    <row r="62" spans="1:51" ht="36" customHeight="1">
      <c r="A62" s="187"/>
      <c r="B62" s="14">
        <v>14</v>
      </c>
      <c r="C62" s="32" t="s">
        <v>56</v>
      </c>
      <c r="D62" s="91"/>
      <c r="E62" s="113"/>
      <c r="F62" s="129"/>
      <c r="G62" s="155">
        <v>0.94</v>
      </c>
      <c r="H62" s="156"/>
      <c r="I62" s="156"/>
      <c r="J62" s="156"/>
      <c r="K62" s="156"/>
      <c r="L62" s="156"/>
      <c r="M62" s="156"/>
      <c r="N62" s="156"/>
      <c r="O62" s="156"/>
      <c r="P62" s="156"/>
      <c r="Q62" s="156"/>
      <c r="R62" s="156"/>
      <c r="S62" s="156"/>
      <c r="T62" s="156"/>
      <c r="U62" s="156"/>
      <c r="V62" s="156"/>
      <c r="W62" s="157"/>
      <c r="X62" s="96"/>
      <c r="Y62" s="94"/>
      <c r="Z62" s="94"/>
      <c r="AA62" s="94"/>
      <c r="AB62" s="94"/>
      <c r="AC62" s="94"/>
      <c r="AD62" s="94"/>
      <c r="AE62" s="94"/>
      <c r="AF62" s="94"/>
      <c r="AG62" s="97"/>
      <c r="AH62" s="98"/>
      <c r="AI62" s="94"/>
      <c r="AJ62" s="94"/>
      <c r="AK62" s="94"/>
      <c r="AL62" s="94"/>
      <c r="AM62" s="94"/>
      <c r="AN62" s="94"/>
      <c r="AO62" s="94"/>
      <c r="AP62" s="94"/>
      <c r="AQ62" s="99"/>
      <c r="AR62" s="55">
        <v>0</v>
      </c>
      <c r="AS62" s="85">
        <f t="shared" si="20"/>
        <v>0</v>
      </c>
      <c r="AU62" s="54">
        <f>放デイガイドライン自己評価表!M62</f>
        <v>0.93548387096774188</v>
      </c>
      <c r="AV62" s="54">
        <f>放デイガイドライン自己評価表!N62</f>
        <v>0</v>
      </c>
      <c r="AW62" s="54">
        <f>放デイガイドライン自己評価表!P62</f>
        <v>6.4516129032258063E-2</v>
      </c>
      <c r="AX62" s="54">
        <f>放デイガイドライン自己評価表!Q62</f>
        <v>0</v>
      </c>
      <c r="AY62" s="54">
        <f t="shared" si="19"/>
        <v>1</v>
      </c>
    </row>
    <row r="63" spans="1:51" ht="45.95" customHeight="1">
      <c r="A63" s="185" t="s">
        <v>53</v>
      </c>
      <c r="B63" s="14">
        <v>15</v>
      </c>
      <c r="C63" s="32" t="s">
        <v>73</v>
      </c>
      <c r="D63" s="91"/>
      <c r="E63" s="92"/>
      <c r="F63" s="114"/>
      <c r="G63" s="135"/>
      <c r="H63" s="134"/>
      <c r="I63" s="152">
        <v>0.77</v>
      </c>
      <c r="J63" s="146"/>
      <c r="K63" s="146"/>
      <c r="L63" s="146"/>
      <c r="M63" s="146"/>
      <c r="N63" s="146"/>
      <c r="O63" s="146"/>
      <c r="P63" s="146"/>
      <c r="Q63" s="146"/>
      <c r="R63" s="146"/>
      <c r="S63" s="146"/>
      <c r="T63" s="146"/>
      <c r="U63" s="146"/>
      <c r="V63" s="146"/>
      <c r="W63" s="176"/>
      <c r="X63" s="96"/>
      <c r="Y63" s="94"/>
      <c r="Z63" s="94"/>
      <c r="AA63" s="94"/>
      <c r="AB63" s="94"/>
      <c r="AC63" s="94"/>
      <c r="AD63" s="94"/>
      <c r="AE63" s="94"/>
      <c r="AF63" s="94"/>
      <c r="AG63" s="97"/>
      <c r="AH63" s="98"/>
      <c r="AI63" s="94"/>
      <c r="AJ63" s="94"/>
      <c r="AK63" s="94"/>
      <c r="AL63" s="94"/>
      <c r="AM63" s="94"/>
      <c r="AN63" s="94"/>
      <c r="AO63" s="94"/>
      <c r="AP63" s="94"/>
      <c r="AQ63" s="99"/>
      <c r="AR63" s="55">
        <f>AW63*1</f>
        <v>0.16129032258064516</v>
      </c>
      <c r="AS63" s="85">
        <f t="shared" si="20"/>
        <v>0</v>
      </c>
      <c r="AU63" s="54">
        <f>放デイガイドライン自己評価表!M63</f>
        <v>0.77419354838709675</v>
      </c>
      <c r="AV63" s="54">
        <f>放デイガイドライン自己評価表!N63</f>
        <v>0</v>
      </c>
      <c r="AW63" s="54">
        <f>放デイガイドライン自己評価表!P63</f>
        <v>0.16129032258064516</v>
      </c>
      <c r="AX63" s="54">
        <f>放デイガイドライン自己評価表!Q63</f>
        <v>0</v>
      </c>
      <c r="AY63" s="54">
        <f t="shared" si="19"/>
        <v>0.93548387096774188</v>
      </c>
    </row>
    <row r="64" spans="1:51" ht="36" customHeight="1">
      <c r="A64" s="186"/>
      <c r="B64" s="14">
        <v>16</v>
      </c>
      <c r="C64" s="32" t="s">
        <v>74</v>
      </c>
      <c r="D64" s="91"/>
      <c r="E64" s="92"/>
      <c r="F64" s="92"/>
      <c r="G64" s="93"/>
      <c r="H64" s="108"/>
      <c r="I64" s="133"/>
      <c r="J64" s="131"/>
      <c r="K64" s="132"/>
      <c r="L64" s="132"/>
      <c r="M64" s="152">
        <v>0.68</v>
      </c>
      <c r="N64" s="153"/>
      <c r="O64" s="153"/>
      <c r="P64" s="153"/>
      <c r="Q64" s="153"/>
      <c r="R64" s="153"/>
      <c r="S64" s="153"/>
      <c r="T64" s="153"/>
      <c r="U64" s="153"/>
      <c r="V64" s="153"/>
      <c r="W64" s="154"/>
      <c r="X64" s="96"/>
      <c r="Y64" s="94"/>
      <c r="Z64" s="94"/>
      <c r="AA64" s="94"/>
      <c r="AB64" s="94"/>
      <c r="AC64" s="94"/>
      <c r="AD64" s="94"/>
      <c r="AE64" s="94"/>
      <c r="AF64" s="94"/>
      <c r="AG64" s="97"/>
      <c r="AH64" s="98"/>
      <c r="AI64" s="94"/>
      <c r="AJ64" s="94"/>
      <c r="AK64" s="94"/>
      <c r="AL64" s="94"/>
      <c r="AM64" s="94"/>
      <c r="AN64" s="94"/>
      <c r="AO64" s="94"/>
      <c r="AP64" s="94"/>
      <c r="AQ64" s="99"/>
      <c r="AR64" s="81">
        <f>AW64*1</f>
        <v>0.29032258064516131</v>
      </c>
      <c r="AS64" s="55">
        <v>0.03</v>
      </c>
      <c r="AU64" s="54">
        <f>放デイガイドライン自己評価表!M64</f>
        <v>0.67741935483870963</v>
      </c>
      <c r="AV64" s="54">
        <f>放デイガイドライン自己評価表!N64</f>
        <v>0</v>
      </c>
      <c r="AW64" s="54">
        <f>放デイガイドライン自己評価表!P64</f>
        <v>0.29032258064516131</v>
      </c>
      <c r="AX64" s="54">
        <f>放デイガイドライン自己評価表!Q64</f>
        <v>3.2258064516129031E-2</v>
      </c>
      <c r="AY64" s="54">
        <f t="shared" si="19"/>
        <v>1</v>
      </c>
    </row>
    <row r="65" spans="1:51" ht="36" customHeight="1">
      <c r="A65" s="186"/>
      <c r="B65" s="14">
        <v>17</v>
      </c>
      <c r="C65" s="32" t="s">
        <v>57</v>
      </c>
      <c r="D65" s="91"/>
      <c r="E65" s="113"/>
      <c r="F65" s="129"/>
      <c r="G65" s="155">
        <v>0.94</v>
      </c>
      <c r="H65" s="156"/>
      <c r="I65" s="156"/>
      <c r="J65" s="156"/>
      <c r="K65" s="156"/>
      <c r="L65" s="156"/>
      <c r="M65" s="156"/>
      <c r="N65" s="156"/>
      <c r="O65" s="156"/>
      <c r="P65" s="156"/>
      <c r="Q65" s="156"/>
      <c r="R65" s="156"/>
      <c r="S65" s="156"/>
      <c r="T65" s="156"/>
      <c r="U65" s="156"/>
      <c r="V65" s="156"/>
      <c r="W65" s="157"/>
      <c r="X65" s="96"/>
      <c r="Y65" s="94"/>
      <c r="Z65" s="94"/>
      <c r="AA65" s="94"/>
      <c r="AB65" s="94"/>
      <c r="AC65" s="94"/>
      <c r="AD65" s="94"/>
      <c r="AE65" s="94"/>
      <c r="AF65" s="94"/>
      <c r="AG65" s="97"/>
      <c r="AH65" s="98"/>
      <c r="AI65" s="94"/>
      <c r="AJ65" s="94"/>
      <c r="AK65" s="94"/>
      <c r="AL65" s="94"/>
      <c r="AM65" s="94"/>
      <c r="AN65" s="94"/>
      <c r="AO65" s="94"/>
      <c r="AP65" s="94"/>
      <c r="AQ65" s="99"/>
      <c r="AR65" s="81">
        <f>AW65*1</f>
        <v>6.4516129032258063E-2</v>
      </c>
      <c r="AS65" s="55">
        <f t="shared" si="20"/>
        <v>0</v>
      </c>
      <c r="AU65" s="54">
        <f>放デイガイドライン自己評価表!M65</f>
        <v>0.93548387096774188</v>
      </c>
      <c r="AV65" s="54">
        <f>放デイガイドライン自己評価表!N65</f>
        <v>0</v>
      </c>
      <c r="AW65" s="54">
        <f>放デイガイドライン自己評価表!O63</f>
        <v>6.4516129032258063E-2</v>
      </c>
      <c r="AX65" s="54">
        <f>放デイガイドライン自己評価表!Q65</f>
        <v>0</v>
      </c>
      <c r="AY65" s="54">
        <f t="shared" si="19"/>
        <v>1</v>
      </c>
    </row>
    <row r="66" spans="1:51" ht="36.75" customHeight="1">
      <c r="A66" s="187"/>
      <c r="B66" s="14">
        <v>18</v>
      </c>
      <c r="C66" s="32" t="s">
        <v>58</v>
      </c>
      <c r="D66" s="91"/>
      <c r="E66" s="164">
        <v>0.97</v>
      </c>
      <c r="F66" s="165"/>
      <c r="G66" s="165"/>
      <c r="H66" s="165"/>
      <c r="I66" s="165"/>
      <c r="J66" s="165"/>
      <c r="K66" s="165"/>
      <c r="L66" s="165"/>
      <c r="M66" s="165"/>
      <c r="N66" s="165"/>
      <c r="O66" s="165"/>
      <c r="P66" s="165"/>
      <c r="Q66" s="165"/>
      <c r="R66" s="165"/>
      <c r="S66" s="165"/>
      <c r="T66" s="165"/>
      <c r="U66" s="165"/>
      <c r="V66" s="165"/>
      <c r="W66" s="166"/>
      <c r="X66" s="96"/>
      <c r="Y66" s="94"/>
      <c r="Z66" s="94"/>
      <c r="AA66" s="94"/>
      <c r="AB66" s="94"/>
      <c r="AC66" s="94"/>
      <c r="AD66" s="94"/>
      <c r="AE66" s="94"/>
      <c r="AF66" s="94"/>
      <c r="AG66" s="97"/>
      <c r="AH66" s="98"/>
      <c r="AI66" s="94"/>
      <c r="AJ66" s="94"/>
      <c r="AK66" s="94"/>
      <c r="AL66" s="94"/>
      <c r="AM66" s="94"/>
      <c r="AN66" s="94"/>
      <c r="AO66" s="94"/>
      <c r="AP66" s="94"/>
      <c r="AQ66" s="99"/>
      <c r="AR66" s="81">
        <f>AW66*1</f>
        <v>0</v>
      </c>
      <c r="AS66" s="55">
        <f>AX66*1</f>
        <v>3.2258064516129031E-2</v>
      </c>
      <c r="AU66" s="54">
        <f>放デイガイドライン自己評価表!M66</f>
        <v>0.967741935483871</v>
      </c>
      <c r="AV66" s="54">
        <f>放デイガイドライン自己評価表!N66</f>
        <v>0</v>
      </c>
      <c r="AW66" s="54">
        <f>放デイガイドライン自己評価表!P66</f>
        <v>0</v>
      </c>
      <c r="AX66" s="54">
        <f>放デイガイドライン自己評価表!O66</f>
        <v>3.2258064516129031E-2</v>
      </c>
      <c r="AY66" s="54">
        <f t="shared" si="19"/>
        <v>1</v>
      </c>
    </row>
    <row r="68" spans="1:51" ht="68.099999999999994" customHeight="1">
      <c r="A68" s="182" t="s">
        <v>86</v>
      </c>
      <c r="B68" s="183"/>
      <c r="C68" s="183"/>
      <c r="D68" s="183"/>
      <c r="E68" s="183"/>
      <c r="F68" s="183"/>
      <c r="G68" s="183"/>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row>
  </sheetData>
  <mergeCells count="115">
    <mergeCell ref="A68:AQ68"/>
    <mergeCell ref="A63:A66"/>
    <mergeCell ref="D2:W2"/>
    <mergeCell ref="A49:A51"/>
    <mergeCell ref="A52:A54"/>
    <mergeCell ref="A55:A62"/>
    <mergeCell ref="L43:W43"/>
    <mergeCell ref="X2:AQ2"/>
    <mergeCell ref="D48:W48"/>
    <mergeCell ref="X48:AQ48"/>
    <mergeCell ref="A32:A34"/>
    <mergeCell ref="A40:A45"/>
    <mergeCell ref="A48:B48"/>
    <mergeCell ref="A2:B2"/>
    <mergeCell ref="A3:A5"/>
    <mergeCell ref="A6:A10"/>
    <mergeCell ref="A11:A19"/>
    <mergeCell ref="X58:AA58"/>
    <mergeCell ref="H50:W50"/>
    <mergeCell ref="E52:W52"/>
    <mergeCell ref="G51:W51"/>
    <mergeCell ref="H53:W53"/>
    <mergeCell ref="E55:W55"/>
    <mergeCell ref="X8:Z8"/>
    <mergeCell ref="A20:A21"/>
    <mergeCell ref="A22:A31"/>
    <mergeCell ref="L14:W14"/>
    <mergeCell ref="G17:W17"/>
    <mergeCell ref="L20:W20"/>
    <mergeCell ref="L18:W18"/>
    <mergeCell ref="I23:W23"/>
    <mergeCell ref="M31:W31"/>
    <mergeCell ref="L3:W3"/>
    <mergeCell ref="L8:W8"/>
    <mergeCell ref="L9:W9"/>
    <mergeCell ref="I11:W11"/>
    <mergeCell ref="G10:W10"/>
    <mergeCell ref="Q4:W4"/>
    <mergeCell ref="S5:W5"/>
    <mergeCell ref="L6:W6"/>
    <mergeCell ref="I7:W7"/>
    <mergeCell ref="E66:W66"/>
    <mergeCell ref="G65:W65"/>
    <mergeCell ref="X40:Z40"/>
    <mergeCell ref="L41:W41"/>
    <mergeCell ref="X54:Z54"/>
    <mergeCell ref="X41:Z41"/>
    <mergeCell ref="G45:W45"/>
    <mergeCell ref="X43:Z43"/>
    <mergeCell ref="L44:W44"/>
    <mergeCell ref="X44:Z44"/>
    <mergeCell ref="I42:W42"/>
    <mergeCell ref="X42:Z42"/>
    <mergeCell ref="G49:W49"/>
    <mergeCell ref="R54:W54"/>
    <mergeCell ref="G62:W62"/>
    <mergeCell ref="H61:W61"/>
    <mergeCell ref="I63:W63"/>
    <mergeCell ref="G56:W56"/>
    <mergeCell ref="H57:W57"/>
    <mergeCell ref="Q58:W58"/>
    <mergeCell ref="M64:W64"/>
    <mergeCell ref="M59:W59"/>
    <mergeCell ref="G60:W60"/>
    <mergeCell ref="X24:Z24"/>
    <mergeCell ref="X31:Z31"/>
    <mergeCell ref="M24:W24"/>
    <mergeCell ref="M25:W25"/>
    <mergeCell ref="X25:AB25"/>
    <mergeCell ref="M26:W26"/>
    <mergeCell ref="X26:Z26"/>
    <mergeCell ref="M27:W27"/>
    <mergeCell ref="X27:Z27"/>
    <mergeCell ref="Q28:W28"/>
    <mergeCell ref="L29:W29"/>
    <mergeCell ref="L33:W33"/>
    <mergeCell ref="X33:Z33"/>
    <mergeCell ref="M32:W32"/>
    <mergeCell ref="Q34:W34"/>
    <mergeCell ref="X34:AB34"/>
    <mergeCell ref="X28:AD28"/>
    <mergeCell ref="X29:Z29"/>
    <mergeCell ref="X3:Z3"/>
    <mergeCell ref="L30:W30"/>
    <mergeCell ref="X18:Z18"/>
    <mergeCell ref="L19:W19"/>
    <mergeCell ref="X19:Z19"/>
    <mergeCell ref="X20:Z20"/>
    <mergeCell ref="I22:W22"/>
    <mergeCell ref="Q21:W21"/>
    <mergeCell ref="X21:Z21"/>
    <mergeCell ref="X14:Z14"/>
    <mergeCell ref="L15:W15"/>
    <mergeCell ref="X15:Z15"/>
    <mergeCell ref="M16:W16"/>
    <mergeCell ref="X16:Z16"/>
    <mergeCell ref="X11:Z11"/>
    <mergeCell ref="M12:W12"/>
    <mergeCell ref="X12:Z12"/>
    <mergeCell ref="M13:W13"/>
    <mergeCell ref="X13:Z13"/>
    <mergeCell ref="X4:AD4"/>
    <mergeCell ref="X5:AF5"/>
    <mergeCell ref="X6:Z6"/>
    <mergeCell ref="X7:Z7"/>
    <mergeCell ref="X9:Z9"/>
    <mergeCell ref="L38:W38"/>
    <mergeCell ref="X38:Z38"/>
    <mergeCell ref="Q39:W39"/>
    <mergeCell ref="X39:AB39"/>
    <mergeCell ref="L40:W40"/>
    <mergeCell ref="I35:W35"/>
    <mergeCell ref="L36:W36"/>
    <mergeCell ref="X36:Z36"/>
    <mergeCell ref="L37:W37"/>
  </mergeCells>
  <phoneticPr fontId="1"/>
  <pageMargins left="0.51181102362204722" right="0.51181102362204722" top="0.74803149606299213" bottom="0.74803149606299213" header="0.31496062992125984" footer="0.31496062992125984"/>
  <pageSetup paperSize="9" scale="74" orientation="portrait" horizontalDpi="4294967293" r:id="rId1"/>
  <rowBreaks count="3" manualBreakCount="3">
    <brk id="21" max="44" man="1"/>
    <brk id="39" max="44"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8"/>
  <sheetViews>
    <sheetView view="pageBreakPreview" zoomScale="70" zoomScaleNormal="70" zoomScaleSheetLayoutView="70" workbookViewId="0">
      <selection activeCell="H63" sqref="H63"/>
    </sheetView>
  </sheetViews>
  <sheetFormatPr defaultRowHeight="13.5"/>
  <cols>
    <col min="1" max="1" width="3.875" customWidth="1"/>
    <col min="2" max="2" width="4.125" customWidth="1"/>
    <col min="3" max="3" width="34.125" customWidth="1"/>
    <col min="4" max="7" width="6.125" customWidth="1"/>
    <col min="8" max="8" width="33.625" customWidth="1"/>
    <col min="10" max="10" width="9.375" style="73" customWidth="1"/>
    <col min="12" max="12" width="17.125" bestFit="1" customWidth="1"/>
    <col min="16" max="16" width="13.875" bestFit="1" customWidth="1"/>
  </cols>
  <sheetData>
    <row r="1" spans="1:17" ht="63" customHeight="1">
      <c r="I1" s="78">
        <f>J3</f>
        <v>9</v>
      </c>
      <c r="J1" s="208" t="s">
        <v>75</v>
      </c>
      <c r="K1" s="209"/>
      <c r="L1" s="79" t="s">
        <v>116</v>
      </c>
      <c r="M1" s="78" t="s">
        <v>85</v>
      </c>
      <c r="N1" s="78"/>
      <c r="O1" s="78"/>
      <c r="P1" s="79">
        <f>I1/12</f>
        <v>0.75</v>
      </c>
      <c r="Q1" s="78"/>
    </row>
    <row r="2" spans="1:17" ht="25.5" customHeight="1">
      <c r="A2" s="196"/>
      <c r="B2" s="197"/>
      <c r="C2" s="2" t="s">
        <v>0</v>
      </c>
      <c r="D2" s="2" t="s">
        <v>1</v>
      </c>
      <c r="E2" s="8" t="s">
        <v>2</v>
      </c>
      <c r="F2" s="2" t="s">
        <v>3</v>
      </c>
      <c r="G2" s="67" t="s">
        <v>81</v>
      </c>
      <c r="H2" s="2" t="s">
        <v>4</v>
      </c>
      <c r="I2" s="24" t="s">
        <v>63</v>
      </c>
      <c r="M2" s="2" t="s">
        <v>1</v>
      </c>
      <c r="N2" s="2" t="s">
        <v>3</v>
      </c>
      <c r="O2" s="8" t="s">
        <v>2</v>
      </c>
      <c r="P2" s="8" t="s">
        <v>80</v>
      </c>
      <c r="Q2" s="24" t="s">
        <v>63</v>
      </c>
    </row>
    <row r="3" spans="1:17" ht="36" customHeight="1">
      <c r="A3" s="198" t="s">
        <v>48</v>
      </c>
      <c r="B3" s="6">
        <v>1</v>
      </c>
      <c r="C3" s="3" t="s">
        <v>5</v>
      </c>
      <c r="D3" s="15">
        <v>6</v>
      </c>
      <c r="E3" s="15"/>
      <c r="F3" s="15">
        <v>1</v>
      </c>
      <c r="G3" s="15"/>
      <c r="H3" s="17"/>
      <c r="I3" s="80">
        <v>2</v>
      </c>
      <c r="J3" s="77">
        <f t="shared" ref="J3:J45" si="0">D3+E3+F3+I3+G3</f>
        <v>9</v>
      </c>
      <c r="M3" s="68">
        <f t="shared" ref="M3:M8" si="1">D3/J3</f>
        <v>0.66666666666666663</v>
      </c>
      <c r="N3" s="68">
        <f t="shared" ref="N3:N8" si="2">F3/J3</f>
        <v>0.1111111111111111</v>
      </c>
      <c r="O3" s="68">
        <f t="shared" ref="O3:O45" si="3">E3/J3</f>
        <v>0</v>
      </c>
      <c r="P3" s="68">
        <f t="shared" ref="P3:P8" si="4">G3/J3</f>
        <v>0</v>
      </c>
      <c r="Q3" s="68">
        <f t="shared" ref="Q3:Q8" si="5">I3/J3</f>
        <v>0.22222222222222221</v>
      </c>
    </row>
    <row r="4" spans="1:17" ht="36" customHeight="1">
      <c r="A4" s="178"/>
      <c r="B4" s="6">
        <v>2</v>
      </c>
      <c r="C4" s="3" t="s">
        <v>18</v>
      </c>
      <c r="D4" s="15">
        <v>3</v>
      </c>
      <c r="E4" s="15"/>
      <c r="F4" s="15">
        <v>3</v>
      </c>
      <c r="G4" s="15"/>
      <c r="H4" s="17"/>
      <c r="I4" s="80">
        <v>3</v>
      </c>
      <c r="J4" s="77">
        <f t="shared" si="0"/>
        <v>9</v>
      </c>
      <c r="M4" s="68">
        <f t="shared" si="1"/>
        <v>0.33333333333333331</v>
      </c>
      <c r="N4" s="68">
        <f t="shared" si="2"/>
        <v>0.33333333333333331</v>
      </c>
      <c r="O4" s="68">
        <f t="shared" si="3"/>
        <v>0</v>
      </c>
      <c r="P4" s="68">
        <f t="shared" si="4"/>
        <v>0</v>
      </c>
      <c r="Q4" s="68">
        <f t="shared" si="5"/>
        <v>0.33333333333333331</v>
      </c>
    </row>
    <row r="5" spans="1:17" ht="35.1" customHeight="1">
      <c r="A5" s="179"/>
      <c r="B5" s="6">
        <v>3</v>
      </c>
      <c r="C5" s="3" t="s">
        <v>6</v>
      </c>
      <c r="D5" s="15">
        <v>2</v>
      </c>
      <c r="E5" s="15"/>
      <c r="F5" s="15">
        <v>4</v>
      </c>
      <c r="G5" s="15"/>
      <c r="H5" s="17"/>
      <c r="I5" s="80">
        <v>3</v>
      </c>
      <c r="J5" s="77">
        <f t="shared" si="0"/>
        <v>9</v>
      </c>
      <c r="M5" s="68">
        <f t="shared" si="1"/>
        <v>0.22222222222222221</v>
      </c>
      <c r="N5" s="68">
        <f t="shared" si="2"/>
        <v>0.44444444444444442</v>
      </c>
      <c r="O5" s="68">
        <f t="shared" si="3"/>
        <v>0</v>
      </c>
      <c r="P5" s="68">
        <f t="shared" si="4"/>
        <v>0</v>
      </c>
      <c r="Q5" s="68">
        <f t="shared" si="5"/>
        <v>0.33333333333333331</v>
      </c>
    </row>
    <row r="6" spans="1:17" ht="47.25" customHeight="1">
      <c r="A6" s="180" t="s">
        <v>49</v>
      </c>
      <c r="B6" s="6">
        <v>4</v>
      </c>
      <c r="C6" s="3" t="s">
        <v>37</v>
      </c>
      <c r="D6" s="15">
        <v>6</v>
      </c>
      <c r="E6" s="15"/>
      <c r="F6" s="15">
        <v>1</v>
      </c>
      <c r="G6" s="15"/>
      <c r="H6" s="17"/>
      <c r="I6" s="80">
        <v>2</v>
      </c>
      <c r="J6" s="77">
        <f t="shared" si="0"/>
        <v>9</v>
      </c>
      <c r="M6" s="68">
        <f t="shared" si="1"/>
        <v>0.66666666666666663</v>
      </c>
      <c r="N6" s="68">
        <f t="shared" si="2"/>
        <v>0.1111111111111111</v>
      </c>
      <c r="O6" s="68">
        <f t="shared" si="3"/>
        <v>0</v>
      </c>
      <c r="P6" s="68">
        <f t="shared" si="4"/>
        <v>0</v>
      </c>
      <c r="Q6" s="68">
        <f t="shared" si="5"/>
        <v>0.22222222222222221</v>
      </c>
    </row>
    <row r="7" spans="1:17" ht="47.25" customHeight="1">
      <c r="A7" s="178"/>
      <c r="B7" s="6">
        <v>5</v>
      </c>
      <c r="C7" s="3" t="s">
        <v>17</v>
      </c>
      <c r="D7" s="15">
        <v>7</v>
      </c>
      <c r="E7" s="15"/>
      <c r="F7" s="15">
        <v>1</v>
      </c>
      <c r="G7" s="15"/>
      <c r="H7" s="17"/>
      <c r="I7" s="80">
        <v>1</v>
      </c>
      <c r="J7" s="77">
        <f t="shared" si="0"/>
        <v>9</v>
      </c>
      <c r="M7" s="68">
        <f t="shared" si="1"/>
        <v>0.77777777777777779</v>
      </c>
      <c r="N7" s="68">
        <f t="shared" si="2"/>
        <v>0.1111111111111111</v>
      </c>
      <c r="O7" s="68">
        <f t="shared" si="3"/>
        <v>0</v>
      </c>
      <c r="P7" s="68">
        <f t="shared" si="4"/>
        <v>0</v>
      </c>
      <c r="Q7" s="68">
        <f t="shared" si="5"/>
        <v>0.1111111111111111</v>
      </c>
    </row>
    <row r="8" spans="1:17" ht="36" customHeight="1">
      <c r="A8" s="178"/>
      <c r="B8" s="6">
        <v>6</v>
      </c>
      <c r="C8" s="3" t="s">
        <v>7</v>
      </c>
      <c r="D8" s="15">
        <v>5</v>
      </c>
      <c r="E8" s="15"/>
      <c r="F8" s="15">
        <v>1</v>
      </c>
      <c r="G8" s="15"/>
      <c r="H8" s="17"/>
      <c r="I8" s="80">
        <v>3</v>
      </c>
      <c r="J8" s="77">
        <f t="shared" si="0"/>
        <v>9</v>
      </c>
      <c r="M8" s="68">
        <f t="shared" si="1"/>
        <v>0.55555555555555558</v>
      </c>
      <c r="N8" s="68">
        <f t="shared" si="2"/>
        <v>0.1111111111111111</v>
      </c>
      <c r="O8" s="68">
        <f t="shared" si="3"/>
        <v>0</v>
      </c>
      <c r="P8" s="68">
        <f t="shared" si="4"/>
        <v>0</v>
      </c>
      <c r="Q8" s="68">
        <f t="shared" si="5"/>
        <v>0.33333333333333331</v>
      </c>
    </row>
    <row r="9" spans="1:17" ht="45" customHeight="1">
      <c r="A9" s="178"/>
      <c r="B9" s="6">
        <v>7</v>
      </c>
      <c r="C9" s="3" t="s">
        <v>8</v>
      </c>
      <c r="D9" s="15">
        <v>5</v>
      </c>
      <c r="E9" s="15"/>
      <c r="F9" s="15">
        <v>1</v>
      </c>
      <c r="G9" s="15"/>
      <c r="H9" s="17"/>
      <c r="I9" s="80">
        <v>3</v>
      </c>
      <c r="J9" s="77">
        <f t="shared" si="0"/>
        <v>9</v>
      </c>
      <c r="M9" s="68">
        <f t="shared" ref="M9" si="6">D9/J9</f>
        <v>0.55555555555555558</v>
      </c>
      <c r="N9" s="68">
        <f t="shared" ref="N9" si="7">F9/J9</f>
        <v>0.1111111111111111</v>
      </c>
      <c r="O9" s="68">
        <f t="shared" si="3"/>
        <v>0</v>
      </c>
      <c r="P9" s="68">
        <f>E9/J9</f>
        <v>0</v>
      </c>
      <c r="Q9" s="68">
        <f t="shared" ref="Q9" si="8">I9/J9</f>
        <v>0.33333333333333331</v>
      </c>
    </row>
    <row r="10" spans="1:17" ht="36" customHeight="1">
      <c r="A10" s="179"/>
      <c r="B10" s="6">
        <v>8</v>
      </c>
      <c r="C10" s="3" t="s">
        <v>9</v>
      </c>
      <c r="D10" s="15">
        <v>8</v>
      </c>
      <c r="E10" s="15"/>
      <c r="F10" s="15"/>
      <c r="G10" s="15"/>
      <c r="H10" s="17"/>
      <c r="I10" s="80">
        <v>1</v>
      </c>
      <c r="J10" s="77">
        <f t="shared" si="0"/>
        <v>9</v>
      </c>
      <c r="M10" s="68">
        <f t="shared" ref="M10:M45" si="9">D10/J10</f>
        <v>0.88888888888888884</v>
      </c>
      <c r="N10" s="68">
        <f t="shared" ref="N10:N45" si="10">F10/J10</f>
        <v>0</v>
      </c>
      <c r="O10" s="68">
        <f t="shared" si="3"/>
        <v>0</v>
      </c>
      <c r="P10" s="68">
        <f t="shared" ref="P10:P45" si="11">G10/J10</f>
        <v>0</v>
      </c>
      <c r="Q10" s="68">
        <f t="shared" ref="Q10:Q45" si="12">I10/J10</f>
        <v>0.1111111111111111</v>
      </c>
    </row>
    <row r="11" spans="1:17" ht="47.25" customHeight="1">
      <c r="A11" s="180" t="s">
        <v>50</v>
      </c>
      <c r="B11" s="6">
        <v>9</v>
      </c>
      <c r="C11" s="3" t="s">
        <v>10</v>
      </c>
      <c r="D11" s="15">
        <v>7</v>
      </c>
      <c r="E11" s="15"/>
      <c r="F11" s="15">
        <v>1</v>
      </c>
      <c r="G11" s="15"/>
      <c r="H11" s="17"/>
      <c r="I11" s="80">
        <v>1</v>
      </c>
      <c r="J11" s="77">
        <f t="shared" si="0"/>
        <v>9</v>
      </c>
      <c r="M11" s="68">
        <f t="shared" si="9"/>
        <v>0.77777777777777779</v>
      </c>
      <c r="N11" s="68">
        <f t="shared" si="10"/>
        <v>0.1111111111111111</v>
      </c>
      <c r="O11" s="68">
        <f t="shared" si="3"/>
        <v>0</v>
      </c>
      <c r="P11" s="68">
        <f t="shared" si="11"/>
        <v>0</v>
      </c>
      <c r="Q11" s="68">
        <f t="shared" si="12"/>
        <v>0.1111111111111111</v>
      </c>
    </row>
    <row r="12" spans="1:17" ht="45" customHeight="1">
      <c r="A12" s="178"/>
      <c r="B12" s="6">
        <v>10</v>
      </c>
      <c r="C12" s="3" t="s">
        <v>11</v>
      </c>
      <c r="D12" s="15">
        <v>4</v>
      </c>
      <c r="E12" s="15"/>
      <c r="F12" s="15">
        <v>1</v>
      </c>
      <c r="G12" s="15"/>
      <c r="H12" s="17"/>
      <c r="I12" s="80">
        <v>4</v>
      </c>
      <c r="J12" s="77">
        <f t="shared" si="0"/>
        <v>9</v>
      </c>
      <c r="M12" s="68">
        <f t="shared" si="9"/>
        <v>0.44444444444444442</v>
      </c>
      <c r="N12" s="68">
        <f t="shared" si="10"/>
        <v>0.1111111111111111</v>
      </c>
      <c r="O12" s="68">
        <f t="shared" si="3"/>
        <v>0</v>
      </c>
      <c r="P12" s="68">
        <f t="shared" si="11"/>
        <v>0</v>
      </c>
      <c r="Q12" s="68">
        <f t="shared" si="12"/>
        <v>0.44444444444444442</v>
      </c>
    </row>
    <row r="13" spans="1:17" ht="36" customHeight="1">
      <c r="A13" s="178"/>
      <c r="B13" s="6">
        <v>11</v>
      </c>
      <c r="C13" s="3" t="s">
        <v>12</v>
      </c>
      <c r="D13" s="15">
        <v>4</v>
      </c>
      <c r="E13" s="15"/>
      <c r="F13" s="15">
        <v>1</v>
      </c>
      <c r="G13" s="15"/>
      <c r="H13" s="17"/>
      <c r="I13" s="80">
        <v>4</v>
      </c>
      <c r="J13" s="77">
        <f t="shared" si="0"/>
        <v>9</v>
      </c>
      <c r="M13" s="68">
        <f t="shared" si="9"/>
        <v>0.44444444444444442</v>
      </c>
      <c r="N13" s="68">
        <f t="shared" si="10"/>
        <v>0.1111111111111111</v>
      </c>
      <c r="O13" s="68">
        <f t="shared" si="3"/>
        <v>0</v>
      </c>
      <c r="P13" s="68">
        <f t="shared" si="11"/>
        <v>0</v>
      </c>
      <c r="Q13" s="68">
        <f t="shared" si="12"/>
        <v>0.44444444444444442</v>
      </c>
    </row>
    <row r="14" spans="1:17" ht="36" customHeight="1">
      <c r="A14" s="178"/>
      <c r="B14" s="6">
        <v>12</v>
      </c>
      <c r="C14" s="4" t="s">
        <v>13</v>
      </c>
      <c r="D14" s="16">
        <v>5</v>
      </c>
      <c r="E14" s="16"/>
      <c r="F14" s="16">
        <v>1</v>
      </c>
      <c r="G14" s="16"/>
      <c r="H14" s="18"/>
      <c r="I14" s="80">
        <v>3</v>
      </c>
      <c r="J14" s="77">
        <f t="shared" si="0"/>
        <v>9</v>
      </c>
      <c r="M14" s="68">
        <f t="shared" si="9"/>
        <v>0.55555555555555558</v>
      </c>
      <c r="N14" s="68">
        <f t="shared" si="10"/>
        <v>0.1111111111111111</v>
      </c>
      <c r="O14" s="68">
        <f t="shared" si="3"/>
        <v>0</v>
      </c>
      <c r="P14" s="68">
        <f t="shared" si="11"/>
        <v>0</v>
      </c>
      <c r="Q14" s="68">
        <f t="shared" si="12"/>
        <v>0.33333333333333331</v>
      </c>
    </row>
    <row r="15" spans="1:17" ht="36" customHeight="1">
      <c r="A15" s="178"/>
      <c r="B15" s="6">
        <v>13</v>
      </c>
      <c r="C15" s="3" t="s">
        <v>14</v>
      </c>
      <c r="D15" s="15">
        <v>5</v>
      </c>
      <c r="E15" s="15"/>
      <c r="F15" s="15">
        <v>1</v>
      </c>
      <c r="G15" s="15"/>
      <c r="H15" s="17"/>
      <c r="I15" s="80">
        <v>3</v>
      </c>
      <c r="J15" s="77">
        <f t="shared" si="0"/>
        <v>9</v>
      </c>
      <c r="M15" s="68">
        <f t="shared" si="9"/>
        <v>0.55555555555555558</v>
      </c>
      <c r="N15" s="68">
        <f t="shared" si="10"/>
        <v>0.1111111111111111</v>
      </c>
      <c r="O15" s="68">
        <f t="shared" si="3"/>
        <v>0</v>
      </c>
      <c r="P15" s="68">
        <f t="shared" si="11"/>
        <v>0</v>
      </c>
      <c r="Q15" s="68">
        <f t="shared" si="12"/>
        <v>0.33333333333333331</v>
      </c>
    </row>
    <row r="16" spans="1:17" ht="47.25" customHeight="1">
      <c r="A16" s="178"/>
      <c r="B16" s="6">
        <v>14</v>
      </c>
      <c r="C16" s="3" t="s">
        <v>38</v>
      </c>
      <c r="D16" s="15">
        <v>4</v>
      </c>
      <c r="E16" s="15"/>
      <c r="F16" s="15">
        <v>1</v>
      </c>
      <c r="G16" s="15"/>
      <c r="H16" s="17"/>
      <c r="I16" s="80">
        <v>4</v>
      </c>
      <c r="J16" s="77">
        <f t="shared" si="0"/>
        <v>9</v>
      </c>
      <c r="M16" s="68">
        <f t="shared" si="9"/>
        <v>0.44444444444444442</v>
      </c>
      <c r="N16" s="68">
        <f t="shared" si="10"/>
        <v>0.1111111111111111</v>
      </c>
      <c r="O16" s="68">
        <f t="shared" si="3"/>
        <v>0</v>
      </c>
      <c r="P16" s="68">
        <f t="shared" si="11"/>
        <v>0</v>
      </c>
      <c r="Q16" s="68">
        <f t="shared" si="12"/>
        <v>0.44444444444444442</v>
      </c>
    </row>
    <row r="17" spans="1:17" ht="46.5" customHeight="1">
      <c r="A17" s="178"/>
      <c r="B17" s="6">
        <v>15</v>
      </c>
      <c r="C17" s="3" t="s">
        <v>15</v>
      </c>
      <c r="D17" s="15">
        <v>8</v>
      </c>
      <c r="E17" s="15"/>
      <c r="F17" s="15"/>
      <c r="G17" s="15"/>
      <c r="H17" s="17"/>
      <c r="I17" s="80">
        <v>1</v>
      </c>
      <c r="J17" s="77">
        <f t="shared" si="0"/>
        <v>9</v>
      </c>
      <c r="M17" s="68">
        <f t="shared" si="9"/>
        <v>0.88888888888888884</v>
      </c>
      <c r="N17" s="68">
        <f t="shared" si="10"/>
        <v>0</v>
      </c>
      <c r="O17" s="68">
        <f t="shared" si="3"/>
        <v>0</v>
      </c>
      <c r="P17" s="68">
        <f t="shared" si="11"/>
        <v>0</v>
      </c>
      <c r="Q17" s="68">
        <f t="shared" si="12"/>
        <v>0.1111111111111111</v>
      </c>
    </row>
    <row r="18" spans="1:17" ht="47.25" customHeight="1">
      <c r="A18" s="178"/>
      <c r="B18" s="6">
        <v>16</v>
      </c>
      <c r="C18" s="3" t="s">
        <v>39</v>
      </c>
      <c r="D18" s="15">
        <v>5</v>
      </c>
      <c r="E18" s="15"/>
      <c r="F18" s="15">
        <v>1</v>
      </c>
      <c r="G18" s="15"/>
      <c r="H18" s="17"/>
      <c r="I18" s="80">
        <v>3</v>
      </c>
      <c r="J18" s="77">
        <f t="shared" si="0"/>
        <v>9</v>
      </c>
      <c r="M18" s="68">
        <f t="shared" si="9"/>
        <v>0.55555555555555558</v>
      </c>
      <c r="N18" s="68">
        <f t="shared" si="10"/>
        <v>0.1111111111111111</v>
      </c>
      <c r="O18" s="68">
        <f t="shared" si="3"/>
        <v>0</v>
      </c>
      <c r="P18" s="68">
        <f t="shared" si="11"/>
        <v>0</v>
      </c>
      <c r="Q18" s="68">
        <f t="shared" si="12"/>
        <v>0.33333333333333331</v>
      </c>
    </row>
    <row r="19" spans="1:17" ht="36" customHeight="1">
      <c r="A19" s="178"/>
      <c r="B19" s="6">
        <v>17</v>
      </c>
      <c r="C19" s="3" t="s">
        <v>16</v>
      </c>
      <c r="D19" s="15">
        <v>5</v>
      </c>
      <c r="E19" s="15"/>
      <c r="F19" s="15">
        <v>2</v>
      </c>
      <c r="G19" s="15"/>
      <c r="H19" s="17"/>
      <c r="I19" s="80">
        <v>2</v>
      </c>
      <c r="J19" s="77">
        <f t="shared" si="0"/>
        <v>9</v>
      </c>
      <c r="M19" s="68">
        <f t="shared" si="9"/>
        <v>0.55555555555555558</v>
      </c>
      <c r="N19" s="68">
        <f t="shared" si="10"/>
        <v>0.22222222222222221</v>
      </c>
      <c r="O19" s="68">
        <f t="shared" si="3"/>
        <v>0</v>
      </c>
      <c r="P19" s="68">
        <f t="shared" si="11"/>
        <v>0</v>
      </c>
      <c r="Q19" s="68">
        <f t="shared" si="12"/>
        <v>0.22222222222222221</v>
      </c>
    </row>
    <row r="20" spans="1:17" ht="47.25" customHeight="1">
      <c r="A20" s="178"/>
      <c r="B20" s="6">
        <v>18</v>
      </c>
      <c r="C20" s="3" t="s">
        <v>40</v>
      </c>
      <c r="D20" s="15">
        <v>5</v>
      </c>
      <c r="E20" s="15"/>
      <c r="F20" s="15">
        <v>1</v>
      </c>
      <c r="G20" s="15"/>
      <c r="H20" s="17"/>
      <c r="I20" s="80">
        <v>3</v>
      </c>
      <c r="J20" s="77">
        <f t="shared" si="0"/>
        <v>9</v>
      </c>
      <c r="M20" s="68">
        <f t="shared" si="9"/>
        <v>0.55555555555555558</v>
      </c>
      <c r="N20" s="68">
        <f t="shared" si="10"/>
        <v>0.1111111111111111</v>
      </c>
      <c r="O20" s="68">
        <f t="shared" si="3"/>
        <v>0</v>
      </c>
      <c r="P20" s="68">
        <f t="shared" si="11"/>
        <v>0</v>
      </c>
      <c r="Q20" s="68">
        <f t="shared" si="12"/>
        <v>0.33333333333333331</v>
      </c>
    </row>
    <row r="21" spans="1:17" ht="36" customHeight="1">
      <c r="A21" s="179"/>
      <c r="B21" s="6">
        <v>19</v>
      </c>
      <c r="C21" s="5" t="s">
        <v>41</v>
      </c>
      <c r="D21" s="15">
        <v>3</v>
      </c>
      <c r="E21" s="15"/>
      <c r="F21" s="15">
        <v>1</v>
      </c>
      <c r="G21" s="15"/>
      <c r="H21" s="17"/>
      <c r="I21" s="80">
        <v>5</v>
      </c>
      <c r="J21" s="77">
        <f t="shared" si="0"/>
        <v>9</v>
      </c>
      <c r="M21" s="68">
        <f t="shared" si="9"/>
        <v>0.33333333333333331</v>
      </c>
      <c r="N21" s="68">
        <f t="shared" si="10"/>
        <v>0.1111111111111111</v>
      </c>
      <c r="O21" s="68">
        <f t="shared" si="3"/>
        <v>0</v>
      </c>
      <c r="P21" s="68">
        <f t="shared" si="11"/>
        <v>0</v>
      </c>
      <c r="Q21" s="68">
        <f t="shared" si="12"/>
        <v>0.55555555555555558</v>
      </c>
    </row>
    <row r="22" spans="1:17" ht="47.25" customHeight="1">
      <c r="A22" s="180" t="s">
        <v>51</v>
      </c>
      <c r="B22" s="6">
        <v>20</v>
      </c>
      <c r="C22" s="5" t="s">
        <v>19</v>
      </c>
      <c r="D22" s="15">
        <v>7</v>
      </c>
      <c r="E22" s="15"/>
      <c r="F22" s="15"/>
      <c r="G22" s="15"/>
      <c r="H22" s="17"/>
      <c r="I22" s="80">
        <v>2</v>
      </c>
      <c r="J22" s="77">
        <f t="shared" si="0"/>
        <v>9</v>
      </c>
      <c r="M22" s="68">
        <f t="shared" si="9"/>
        <v>0.77777777777777779</v>
      </c>
      <c r="N22" s="68">
        <f t="shared" si="10"/>
        <v>0</v>
      </c>
      <c r="O22" s="68">
        <f t="shared" si="3"/>
        <v>0</v>
      </c>
      <c r="P22" s="68">
        <f t="shared" si="11"/>
        <v>0</v>
      </c>
      <c r="Q22" s="68">
        <f t="shared" si="12"/>
        <v>0.22222222222222221</v>
      </c>
    </row>
    <row r="23" spans="1:17" ht="67.5" customHeight="1">
      <c r="A23" s="178"/>
      <c r="B23" s="6">
        <v>21</v>
      </c>
      <c r="C23" s="5" t="s">
        <v>20</v>
      </c>
      <c r="D23" s="15">
        <v>7</v>
      </c>
      <c r="E23" s="15"/>
      <c r="F23" s="15"/>
      <c r="G23" s="15"/>
      <c r="H23" s="17"/>
      <c r="I23" s="80">
        <v>2</v>
      </c>
      <c r="J23" s="77">
        <f t="shared" si="0"/>
        <v>9</v>
      </c>
      <c r="M23" s="68">
        <f t="shared" si="9"/>
        <v>0.77777777777777779</v>
      </c>
      <c r="N23" s="68">
        <f t="shared" si="10"/>
        <v>0</v>
      </c>
      <c r="O23" s="68">
        <f t="shared" si="3"/>
        <v>0</v>
      </c>
      <c r="P23" s="68">
        <f t="shared" si="11"/>
        <v>0</v>
      </c>
      <c r="Q23" s="68">
        <f t="shared" si="12"/>
        <v>0.22222222222222221</v>
      </c>
    </row>
    <row r="24" spans="1:17" ht="47.25" customHeight="1">
      <c r="A24" s="178"/>
      <c r="B24" s="6">
        <v>22</v>
      </c>
      <c r="C24" s="5" t="s">
        <v>21</v>
      </c>
      <c r="D24" s="15">
        <v>4</v>
      </c>
      <c r="E24" s="15"/>
      <c r="F24" s="15">
        <v>1</v>
      </c>
      <c r="G24" s="15"/>
      <c r="H24" s="17"/>
      <c r="I24" s="80">
        <v>4</v>
      </c>
      <c r="J24" s="77">
        <f t="shared" si="0"/>
        <v>9</v>
      </c>
      <c r="M24" s="68">
        <f t="shared" si="9"/>
        <v>0.44444444444444442</v>
      </c>
      <c r="N24" s="68">
        <f t="shared" si="10"/>
        <v>0.1111111111111111</v>
      </c>
      <c r="O24" s="68">
        <f t="shared" si="3"/>
        <v>0</v>
      </c>
      <c r="P24" s="68">
        <f t="shared" si="11"/>
        <v>0</v>
      </c>
      <c r="Q24" s="68">
        <f t="shared" si="12"/>
        <v>0.44444444444444442</v>
      </c>
    </row>
    <row r="25" spans="1:17" ht="47.25" customHeight="1">
      <c r="A25" s="178"/>
      <c r="B25" s="6">
        <v>23</v>
      </c>
      <c r="C25" s="5" t="s">
        <v>22</v>
      </c>
      <c r="D25" s="15">
        <v>4</v>
      </c>
      <c r="E25" s="15"/>
      <c r="F25" s="15">
        <v>2</v>
      </c>
      <c r="G25" s="15"/>
      <c r="H25" s="17"/>
      <c r="I25" s="80">
        <v>3</v>
      </c>
      <c r="J25" s="77">
        <f t="shared" si="0"/>
        <v>9</v>
      </c>
      <c r="M25" s="68">
        <f t="shared" si="9"/>
        <v>0.44444444444444442</v>
      </c>
      <c r="N25" s="68">
        <f t="shared" si="10"/>
        <v>0.22222222222222221</v>
      </c>
      <c r="O25" s="68">
        <f t="shared" si="3"/>
        <v>0</v>
      </c>
      <c r="P25" s="68">
        <f t="shared" si="11"/>
        <v>0</v>
      </c>
      <c r="Q25" s="68">
        <f t="shared" si="12"/>
        <v>0.33333333333333331</v>
      </c>
    </row>
    <row r="26" spans="1:17" ht="60" customHeight="1">
      <c r="A26" s="178"/>
      <c r="B26" s="6">
        <v>24</v>
      </c>
      <c r="C26" s="5" t="s">
        <v>23</v>
      </c>
      <c r="D26" s="15">
        <v>4</v>
      </c>
      <c r="E26" s="15"/>
      <c r="F26" s="15">
        <v>1</v>
      </c>
      <c r="G26" s="15"/>
      <c r="H26" s="17"/>
      <c r="I26" s="80">
        <v>4</v>
      </c>
      <c r="J26" s="77">
        <f t="shared" si="0"/>
        <v>9</v>
      </c>
      <c r="M26" s="68">
        <f t="shared" si="9"/>
        <v>0.44444444444444442</v>
      </c>
      <c r="N26" s="68">
        <f t="shared" si="10"/>
        <v>0.1111111111111111</v>
      </c>
      <c r="O26" s="68">
        <f t="shared" si="3"/>
        <v>0</v>
      </c>
      <c r="P26" s="68">
        <f t="shared" si="11"/>
        <v>0</v>
      </c>
      <c r="Q26" s="68">
        <f t="shared" si="12"/>
        <v>0.44444444444444442</v>
      </c>
    </row>
    <row r="27" spans="1:17" ht="48" customHeight="1">
      <c r="A27" s="178"/>
      <c r="B27" s="6">
        <v>25</v>
      </c>
      <c r="C27" s="5" t="s">
        <v>42</v>
      </c>
      <c r="D27" s="15">
        <v>4</v>
      </c>
      <c r="E27" s="15"/>
      <c r="F27" s="15">
        <v>1</v>
      </c>
      <c r="G27" s="15"/>
      <c r="H27" s="17"/>
      <c r="I27" s="80">
        <v>4</v>
      </c>
      <c r="J27" s="77">
        <f t="shared" si="0"/>
        <v>9</v>
      </c>
      <c r="M27" s="68">
        <f t="shared" si="9"/>
        <v>0.44444444444444442</v>
      </c>
      <c r="N27" s="68">
        <f t="shared" si="10"/>
        <v>0.1111111111111111</v>
      </c>
      <c r="O27" s="68">
        <f t="shared" si="3"/>
        <v>0</v>
      </c>
      <c r="P27" s="68">
        <f t="shared" si="11"/>
        <v>0</v>
      </c>
      <c r="Q27" s="68">
        <f t="shared" si="12"/>
        <v>0.44444444444444442</v>
      </c>
    </row>
    <row r="28" spans="1:17" ht="46.5" customHeight="1">
      <c r="A28" s="178"/>
      <c r="B28" s="6">
        <v>26</v>
      </c>
      <c r="C28" s="5" t="s">
        <v>43</v>
      </c>
      <c r="D28" s="15">
        <v>3</v>
      </c>
      <c r="E28" s="15"/>
      <c r="F28" s="15">
        <v>3</v>
      </c>
      <c r="G28" s="15"/>
      <c r="H28" s="17"/>
      <c r="I28" s="80">
        <v>3</v>
      </c>
      <c r="J28" s="77">
        <f t="shared" si="0"/>
        <v>9</v>
      </c>
      <c r="M28" s="68">
        <f t="shared" si="9"/>
        <v>0.33333333333333331</v>
      </c>
      <c r="N28" s="68">
        <f t="shared" si="10"/>
        <v>0.33333333333333331</v>
      </c>
      <c r="O28" s="68">
        <f t="shared" si="3"/>
        <v>0</v>
      </c>
      <c r="P28" s="68">
        <f t="shared" si="11"/>
        <v>0</v>
      </c>
      <c r="Q28" s="68">
        <f t="shared" si="12"/>
        <v>0.33333333333333331</v>
      </c>
    </row>
    <row r="29" spans="1:17" ht="47.25" customHeight="1">
      <c r="A29" s="178"/>
      <c r="B29" s="6">
        <v>27</v>
      </c>
      <c r="C29" s="5" t="s">
        <v>44</v>
      </c>
      <c r="D29" s="15">
        <v>2</v>
      </c>
      <c r="E29" s="15"/>
      <c r="F29" s="15">
        <v>1</v>
      </c>
      <c r="G29" s="15"/>
      <c r="H29" s="17"/>
      <c r="I29" s="80">
        <v>6</v>
      </c>
      <c r="J29" s="77">
        <f t="shared" si="0"/>
        <v>9</v>
      </c>
      <c r="M29" s="68">
        <f t="shared" si="9"/>
        <v>0.22222222222222221</v>
      </c>
      <c r="N29" s="68">
        <f t="shared" si="10"/>
        <v>0.1111111111111111</v>
      </c>
      <c r="O29" s="68">
        <f t="shared" si="3"/>
        <v>0</v>
      </c>
      <c r="P29" s="68">
        <f t="shared" si="11"/>
        <v>0</v>
      </c>
      <c r="Q29" s="68">
        <f t="shared" si="12"/>
        <v>0.66666666666666663</v>
      </c>
    </row>
    <row r="30" spans="1:17" ht="46.5" customHeight="1">
      <c r="A30" s="178"/>
      <c r="B30" s="6">
        <v>28</v>
      </c>
      <c r="C30" s="5" t="s">
        <v>45</v>
      </c>
      <c r="D30" s="15">
        <v>6</v>
      </c>
      <c r="E30" s="15"/>
      <c r="F30" s="15"/>
      <c r="G30" s="15"/>
      <c r="H30" s="17"/>
      <c r="I30" s="80">
        <v>3</v>
      </c>
      <c r="J30" s="77">
        <f t="shared" si="0"/>
        <v>9</v>
      </c>
      <c r="M30" s="68">
        <f t="shared" si="9"/>
        <v>0.66666666666666663</v>
      </c>
      <c r="N30" s="68">
        <f t="shared" si="10"/>
        <v>0</v>
      </c>
      <c r="O30" s="68">
        <f t="shared" si="3"/>
        <v>0</v>
      </c>
      <c r="P30" s="68">
        <f t="shared" si="11"/>
        <v>0</v>
      </c>
      <c r="Q30" s="68">
        <f t="shared" si="12"/>
        <v>0.33333333333333331</v>
      </c>
    </row>
    <row r="31" spans="1:17" ht="46.5" customHeight="1">
      <c r="A31" s="179"/>
      <c r="B31" s="6">
        <v>29</v>
      </c>
      <c r="C31" s="5" t="s">
        <v>24</v>
      </c>
      <c r="D31" s="15">
        <v>3</v>
      </c>
      <c r="E31" s="15"/>
      <c r="F31" s="15">
        <v>2</v>
      </c>
      <c r="G31" s="15"/>
      <c r="H31" s="17"/>
      <c r="I31" s="80">
        <v>4</v>
      </c>
      <c r="J31" s="77">
        <f t="shared" si="0"/>
        <v>9</v>
      </c>
      <c r="M31" s="68">
        <f t="shared" si="9"/>
        <v>0.33333333333333331</v>
      </c>
      <c r="N31" s="68">
        <f t="shared" si="10"/>
        <v>0.22222222222222221</v>
      </c>
      <c r="O31" s="68">
        <f t="shared" si="3"/>
        <v>0</v>
      </c>
      <c r="P31" s="68">
        <f t="shared" si="11"/>
        <v>0</v>
      </c>
      <c r="Q31" s="68">
        <f t="shared" si="12"/>
        <v>0.44444444444444442</v>
      </c>
    </row>
    <row r="32" spans="1:17" ht="48.75" customHeight="1">
      <c r="A32" s="180" t="s">
        <v>52</v>
      </c>
      <c r="B32" s="6">
        <v>30</v>
      </c>
      <c r="C32" s="5" t="s">
        <v>25</v>
      </c>
      <c r="D32" s="15">
        <v>4</v>
      </c>
      <c r="E32" s="15"/>
      <c r="F32" s="15"/>
      <c r="G32" s="15"/>
      <c r="H32" s="17"/>
      <c r="I32" s="80">
        <v>5</v>
      </c>
      <c r="J32" s="77">
        <f t="shared" si="0"/>
        <v>9</v>
      </c>
      <c r="M32" s="68">
        <f t="shared" si="9"/>
        <v>0.44444444444444442</v>
      </c>
      <c r="N32" s="68">
        <f t="shared" si="10"/>
        <v>0</v>
      </c>
      <c r="O32" s="68">
        <f t="shared" si="3"/>
        <v>0</v>
      </c>
      <c r="P32" s="68">
        <f t="shared" si="11"/>
        <v>0</v>
      </c>
      <c r="Q32" s="68">
        <f t="shared" si="12"/>
        <v>0.55555555555555558</v>
      </c>
    </row>
    <row r="33" spans="1:17" ht="46.5" customHeight="1">
      <c r="A33" s="178"/>
      <c r="B33" s="6">
        <v>31</v>
      </c>
      <c r="C33" s="5" t="s">
        <v>27</v>
      </c>
      <c r="D33" s="15">
        <v>6</v>
      </c>
      <c r="E33" s="15"/>
      <c r="F33" s="15">
        <v>1</v>
      </c>
      <c r="G33" s="15"/>
      <c r="H33" s="17"/>
      <c r="I33" s="80">
        <v>2</v>
      </c>
      <c r="J33" s="77">
        <f t="shared" si="0"/>
        <v>9</v>
      </c>
      <c r="M33" s="68">
        <f t="shared" si="9"/>
        <v>0.66666666666666663</v>
      </c>
      <c r="N33" s="68">
        <f t="shared" si="10"/>
        <v>0.1111111111111111</v>
      </c>
      <c r="O33" s="68">
        <f t="shared" si="3"/>
        <v>0</v>
      </c>
      <c r="P33" s="68">
        <f t="shared" si="11"/>
        <v>0</v>
      </c>
      <c r="Q33" s="68">
        <f t="shared" si="12"/>
        <v>0.22222222222222221</v>
      </c>
    </row>
    <row r="34" spans="1:17" ht="47.25" customHeight="1">
      <c r="A34" s="178"/>
      <c r="B34" s="6">
        <v>32</v>
      </c>
      <c r="C34" s="5" t="s">
        <v>26</v>
      </c>
      <c r="D34" s="15">
        <v>3</v>
      </c>
      <c r="E34" s="15"/>
      <c r="F34" s="15">
        <v>2</v>
      </c>
      <c r="G34" s="15"/>
      <c r="H34" s="17"/>
      <c r="I34" s="80">
        <v>4</v>
      </c>
      <c r="J34" s="77">
        <f t="shared" si="0"/>
        <v>9</v>
      </c>
      <c r="M34" s="68">
        <f t="shared" si="9"/>
        <v>0.33333333333333331</v>
      </c>
      <c r="N34" s="68">
        <f t="shared" si="10"/>
        <v>0.22222222222222221</v>
      </c>
      <c r="O34" s="68">
        <f t="shared" si="3"/>
        <v>0</v>
      </c>
      <c r="P34" s="68">
        <f t="shared" si="11"/>
        <v>0</v>
      </c>
      <c r="Q34" s="68">
        <f t="shared" si="12"/>
        <v>0.44444444444444442</v>
      </c>
    </row>
    <row r="35" spans="1:17" ht="61.5" customHeight="1">
      <c r="A35" s="9"/>
      <c r="B35" s="6">
        <v>33</v>
      </c>
      <c r="C35" s="3" t="s">
        <v>29</v>
      </c>
      <c r="D35" s="15">
        <v>7</v>
      </c>
      <c r="E35" s="15"/>
      <c r="F35" s="15"/>
      <c r="G35" s="15"/>
      <c r="H35" s="17"/>
      <c r="I35" s="80">
        <v>2</v>
      </c>
      <c r="J35" s="77">
        <f t="shared" si="0"/>
        <v>9</v>
      </c>
      <c r="M35" s="68">
        <f t="shared" si="9"/>
        <v>0.77777777777777779</v>
      </c>
      <c r="N35" s="68">
        <f t="shared" si="10"/>
        <v>0</v>
      </c>
      <c r="O35" s="68">
        <f t="shared" si="3"/>
        <v>0</v>
      </c>
      <c r="P35" s="68">
        <f t="shared" si="11"/>
        <v>0</v>
      </c>
      <c r="Q35" s="68">
        <f t="shared" si="12"/>
        <v>0.22222222222222221</v>
      </c>
    </row>
    <row r="36" spans="1:17" ht="47.25" customHeight="1">
      <c r="A36" s="9"/>
      <c r="B36" s="6">
        <v>34</v>
      </c>
      <c r="C36" s="5" t="s">
        <v>46</v>
      </c>
      <c r="D36" s="15">
        <v>6</v>
      </c>
      <c r="E36" s="15"/>
      <c r="F36" s="15"/>
      <c r="G36" s="15"/>
      <c r="H36" s="17"/>
      <c r="I36" s="80">
        <v>3</v>
      </c>
      <c r="J36" s="77">
        <f t="shared" si="0"/>
        <v>9</v>
      </c>
      <c r="M36" s="68">
        <f t="shared" si="9"/>
        <v>0.66666666666666663</v>
      </c>
      <c r="N36" s="68">
        <f t="shared" si="10"/>
        <v>0</v>
      </c>
      <c r="O36" s="68">
        <f t="shared" si="3"/>
        <v>0</v>
      </c>
      <c r="P36" s="68">
        <f t="shared" si="11"/>
        <v>0</v>
      </c>
      <c r="Q36" s="68">
        <f t="shared" si="12"/>
        <v>0.33333333333333331</v>
      </c>
    </row>
    <row r="37" spans="1:17" ht="35.1" customHeight="1">
      <c r="A37" s="9"/>
      <c r="B37" s="6">
        <v>35</v>
      </c>
      <c r="C37" s="1" t="s">
        <v>28</v>
      </c>
      <c r="D37" s="15">
        <v>6</v>
      </c>
      <c r="E37" s="15"/>
      <c r="F37" s="15"/>
      <c r="G37" s="15"/>
      <c r="H37" s="17"/>
      <c r="I37" s="80">
        <v>3</v>
      </c>
      <c r="J37" s="77">
        <f t="shared" si="0"/>
        <v>9</v>
      </c>
      <c r="M37" s="68">
        <f t="shared" si="9"/>
        <v>0.66666666666666663</v>
      </c>
      <c r="N37" s="68">
        <f t="shared" si="10"/>
        <v>0</v>
      </c>
      <c r="O37" s="68">
        <f t="shared" si="3"/>
        <v>0</v>
      </c>
      <c r="P37" s="68">
        <f t="shared" si="11"/>
        <v>0</v>
      </c>
      <c r="Q37" s="68">
        <f t="shared" si="12"/>
        <v>0.33333333333333331</v>
      </c>
    </row>
    <row r="38" spans="1:17" ht="36" customHeight="1">
      <c r="A38" s="9"/>
      <c r="B38" s="6">
        <v>36</v>
      </c>
      <c r="C38" s="5" t="s">
        <v>30</v>
      </c>
      <c r="D38" s="15">
        <v>5</v>
      </c>
      <c r="E38" s="15"/>
      <c r="F38" s="15">
        <v>1</v>
      </c>
      <c r="G38" s="15"/>
      <c r="H38" s="17"/>
      <c r="I38" s="80">
        <v>3</v>
      </c>
      <c r="J38" s="77">
        <f t="shared" si="0"/>
        <v>9</v>
      </c>
      <c r="M38" s="68">
        <f t="shared" si="9"/>
        <v>0.55555555555555558</v>
      </c>
      <c r="N38" s="68">
        <f t="shared" si="10"/>
        <v>0.1111111111111111</v>
      </c>
      <c r="O38" s="68">
        <f t="shared" si="3"/>
        <v>0</v>
      </c>
      <c r="P38" s="68">
        <f t="shared" si="11"/>
        <v>0</v>
      </c>
      <c r="Q38" s="68">
        <f t="shared" si="12"/>
        <v>0.33333333333333331</v>
      </c>
    </row>
    <row r="39" spans="1:17" ht="36" customHeight="1">
      <c r="A39" s="10"/>
      <c r="B39" s="6">
        <v>37</v>
      </c>
      <c r="C39" s="5" t="s">
        <v>47</v>
      </c>
      <c r="D39" s="15">
        <v>3</v>
      </c>
      <c r="E39" s="15"/>
      <c r="F39" s="15">
        <v>2</v>
      </c>
      <c r="G39" s="15"/>
      <c r="H39" s="17"/>
      <c r="I39" s="80">
        <v>4</v>
      </c>
      <c r="J39" s="77">
        <f t="shared" si="0"/>
        <v>9</v>
      </c>
      <c r="M39" s="68">
        <f t="shared" si="9"/>
        <v>0.33333333333333331</v>
      </c>
      <c r="N39" s="68">
        <f t="shared" si="10"/>
        <v>0.22222222222222221</v>
      </c>
      <c r="O39" s="68">
        <f t="shared" si="3"/>
        <v>0</v>
      </c>
      <c r="P39" s="68">
        <f t="shared" si="11"/>
        <v>0</v>
      </c>
      <c r="Q39" s="68">
        <f t="shared" si="12"/>
        <v>0.44444444444444442</v>
      </c>
    </row>
    <row r="40" spans="1:17" ht="45.95" customHeight="1">
      <c r="A40" s="180" t="s">
        <v>53</v>
      </c>
      <c r="B40" s="6">
        <v>38</v>
      </c>
      <c r="C40" s="5" t="s">
        <v>35</v>
      </c>
      <c r="D40" s="15">
        <v>5</v>
      </c>
      <c r="E40" s="15"/>
      <c r="F40" s="15">
        <v>1</v>
      </c>
      <c r="G40" s="15"/>
      <c r="H40" s="17"/>
      <c r="I40" s="80">
        <v>3</v>
      </c>
      <c r="J40" s="77">
        <f t="shared" si="0"/>
        <v>9</v>
      </c>
      <c r="M40" s="68">
        <f t="shared" si="9"/>
        <v>0.55555555555555558</v>
      </c>
      <c r="N40" s="68">
        <f t="shared" si="10"/>
        <v>0.1111111111111111</v>
      </c>
      <c r="O40" s="68">
        <f t="shared" si="3"/>
        <v>0</v>
      </c>
      <c r="P40" s="68">
        <f t="shared" si="11"/>
        <v>0</v>
      </c>
      <c r="Q40" s="68">
        <f t="shared" si="12"/>
        <v>0.33333333333333331</v>
      </c>
    </row>
    <row r="41" spans="1:17" ht="36" customHeight="1">
      <c r="A41" s="178"/>
      <c r="B41" s="6">
        <v>39</v>
      </c>
      <c r="C41" s="5" t="s">
        <v>34</v>
      </c>
      <c r="D41" s="15">
        <v>6</v>
      </c>
      <c r="E41" s="15"/>
      <c r="F41" s="15">
        <v>1</v>
      </c>
      <c r="G41" s="15"/>
      <c r="H41" s="17"/>
      <c r="I41" s="80">
        <v>2</v>
      </c>
      <c r="J41" s="77">
        <f t="shared" si="0"/>
        <v>9</v>
      </c>
      <c r="M41" s="68">
        <f t="shared" si="9"/>
        <v>0.66666666666666663</v>
      </c>
      <c r="N41" s="68">
        <f t="shared" si="10"/>
        <v>0.1111111111111111</v>
      </c>
      <c r="O41" s="68">
        <f t="shared" si="3"/>
        <v>0</v>
      </c>
      <c r="P41" s="68">
        <f t="shared" si="11"/>
        <v>0</v>
      </c>
      <c r="Q41" s="68">
        <f t="shared" si="12"/>
        <v>0.22222222222222221</v>
      </c>
    </row>
    <row r="42" spans="1:17" ht="36" customHeight="1">
      <c r="A42" s="178"/>
      <c r="B42" s="6">
        <v>40</v>
      </c>
      <c r="C42" s="5" t="s">
        <v>33</v>
      </c>
      <c r="D42" s="15">
        <v>7</v>
      </c>
      <c r="E42" s="15"/>
      <c r="F42" s="15">
        <v>1</v>
      </c>
      <c r="G42" s="15"/>
      <c r="H42" s="17"/>
      <c r="I42" s="80">
        <v>1</v>
      </c>
      <c r="J42" s="77">
        <f t="shared" si="0"/>
        <v>9</v>
      </c>
      <c r="M42" s="68">
        <f t="shared" si="9"/>
        <v>0.77777777777777779</v>
      </c>
      <c r="N42" s="68">
        <f t="shared" si="10"/>
        <v>0.1111111111111111</v>
      </c>
      <c r="O42" s="68">
        <f t="shared" si="3"/>
        <v>0</v>
      </c>
      <c r="P42" s="68">
        <f t="shared" si="11"/>
        <v>0</v>
      </c>
      <c r="Q42" s="68">
        <f t="shared" si="12"/>
        <v>0.1111111111111111</v>
      </c>
    </row>
    <row r="43" spans="1:17" ht="64.5" customHeight="1">
      <c r="A43" s="178"/>
      <c r="B43" s="6">
        <v>41</v>
      </c>
      <c r="C43" s="5" t="s">
        <v>31</v>
      </c>
      <c r="D43" s="15">
        <v>5</v>
      </c>
      <c r="E43" s="15"/>
      <c r="F43" s="15">
        <v>1</v>
      </c>
      <c r="G43" s="15"/>
      <c r="H43" s="17"/>
      <c r="I43" s="80">
        <v>3</v>
      </c>
      <c r="J43" s="77">
        <f t="shared" si="0"/>
        <v>9</v>
      </c>
      <c r="M43" s="68">
        <f t="shared" si="9"/>
        <v>0.55555555555555558</v>
      </c>
      <c r="N43" s="68">
        <f t="shared" si="10"/>
        <v>0.1111111111111111</v>
      </c>
      <c r="O43" s="68">
        <f t="shared" si="3"/>
        <v>0</v>
      </c>
      <c r="P43" s="68">
        <f t="shared" si="11"/>
        <v>0</v>
      </c>
      <c r="Q43" s="68">
        <f t="shared" si="12"/>
        <v>0.33333333333333331</v>
      </c>
    </row>
    <row r="44" spans="1:17" ht="36" customHeight="1">
      <c r="A44" s="178"/>
      <c r="B44" s="6">
        <v>42</v>
      </c>
      <c r="C44" s="5" t="s">
        <v>36</v>
      </c>
      <c r="D44" s="15">
        <v>5</v>
      </c>
      <c r="E44" s="15"/>
      <c r="F44" s="15">
        <v>1</v>
      </c>
      <c r="G44" s="15"/>
      <c r="H44" s="17"/>
      <c r="I44" s="80">
        <v>3</v>
      </c>
      <c r="J44" s="77">
        <f t="shared" si="0"/>
        <v>9</v>
      </c>
      <c r="M44" s="68">
        <f t="shared" si="9"/>
        <v>0.55555555555555558</v>
      </c>
      <c r="N44" s="68">
        <f t="shared" si="10"/>
        <v>0.1111111111111111</v>
      </c>
      <c r="O44" s="68">
        <f t="shared" si="3"/>
        <v>0</v>
      </c>
      <c r="P44" s="68">
        <f t="shared" si="11"/>
        <v>0</v>
      </c>
      <c r="Q44" s="68">
        <f t="shared" si="12"/>
        <v>0.33333333333333331</v>
      </c>
    </row>
    <row r="45" spans="1:17" ht="36" customHeight="1">
      <c r="A45" s="179"/>
      <c r="B45" s="6">
        <v>43</v>
      </c>
      <c r="C45" s="5" t="s">
        <v>32</v>
      </c>
      <c r="D45" s="15">
        <v>8</v>
      </c>
      <c r="E45" s="15"/>
      <c r="F45" s="15"/>
      <c r="G45" s="15"/>
      <c r="H45" s="17"/>
      <c r="I45" s="80">
        <v>1</v>
      </c>
      <c r="J45" s="77">
        <f t="shared" si="0"/>
        <v>9</v>
      </c>
      <c r="M45" s="68">
        <f t="shared" si="9"/>
        <v>0.88888888888888884</v>
      </c>
      <c r="N45" s="68">
        <f t="shared" si="10"/>
        <v>0</v>
      </c>
      <c r="O45" s="68">
        <f t="shared" si="3"/>
        <v>0</v>
      </c>
      <c r="P45" s="68">
        <f t="shared" si="11"/>
        <v>0</v>
      </c>
      <c r="Q45" s="68">
        <f t="shared" si="12"/>
        <v>0.1111111111111111</v>
      </c>
    </row>
    <row r="46" spans="1:17">
      <c r="M46" s="54"/>
      <c r="N46" s="54"/>
      <c r="O46" s="54"/>
      <c r="P46" s="54"/>
      <c r="Q46" s="54"/>
    </row>
    <row r="47" spans="1:17" ht="63" customHeight="1">
      <c r="I47" s="21"/>
      <c r="J47" s="75"/>
      <c r="K47" s="205" t="s">
        <v>83</v>
      </c>
      <c r="L47" s="206"/>
      <c r="M47" s="207">
        <f>I47/28*100</f>
        <v>0</v>
      </c>
      <c r="N47" s="207"/>
      <c r="O47" s="76" t="s">
        <v>84</v>
      </c>
      <c r="P47" s="54"/>
      <c r="Q47" s="54"/>
    </row>
    <row r="48" spans="1:17" ht="25.5" customHeight="1">
      <c r="A48" s="194"/>
      <c r="B48" s="195"/>
      <c r="C48" s="2" t="s">
        <v>0</v>
      </c>
      <c r="D48" s="2" t="s">
        <v>1</v>
      </c>
      <c r="E48" s="8" t="s">
        <v>2</v>
      </c>
      <c r="F48" s="2" t="s">
        <v>3</v>
      </c>
      <c r="G48" s="67" t="s">
        <v>80</v>
      </c>
      <c r="H48" s="2"/>
      <c r="I48" s="24"/>
      <c r="L48" s="41"/>
      <c r="M48" s="69" t="s">
        <v>1</v>
      </c>
      <c r="N48" s="69" t="s">
        <v>3</v>
      </c>
      <c r="O48" s="70" t="s">
        <v>2</v>
      </c>
      <c r="P48" s="67" t="s">
        <v>81</v>
      </c>
      <c r="Q48" s="71" t="s">
        <v>63</v>
      </c>
    </row>
    <row r="49" spans="1:17" ht="36" customHeight="1">
      <c r="A49" s="191" t="s">
        <v>48</v>
      </c>
      <c r="B49" s="14">
        <v>1</v>
      </c>
      <c r="C49" s="3" t="s">
        <v>60</v>
      </c>
      <c r="D49" s="15">
        <v>31</v>
      </c>
      <c r="E49" s="15"/>
      <c r="F49" s="15"/>
      <c r="G49" s="15"/>
      <c r="H49" s="17"/>
      <c r="I49" s="80"/>
      <c r="J49" s="74">
        <f>D49+E49+F49+I49+G49</f>
        <v>31</v>
      </c>
      <c r="L49" s="41"/>
      <c r="M49" s="68">
        <f t="shared" ref="M49:M66" si="13">D49/J49</f>
        <v>1</v>
      </c>
      <c r="N49" s="68">
        <f t="shared" ref="N49:N66" si="14">F49/J49</f>
        <v>0</v>
      </c>
      <c r="O49" s="68">
        <f t="shared" ref="O49:O66" si="15">E49/J49</f>
        <v>0</v>
      </c>
      <c r="P49" s="68">
        <f t="shared" ref="P49:P66" si="16">G49/J49</f>
        <v>0</v>
      </c>
      <c r="Q49" s="68">
        <f t="shared" ref="Q49:Q66" si="17">I49/J49</f>
        <v>0</v>
      </c>
    </row>
    <row r="50" spans="1:17" ht="36" customHeight="1">
      <c r="A50" s="186"/>
      <c r="B50" s="14">
        <v>2</v>
      </c>
      <c r="C50" s="11" t="s">
        <v>55</v>
      </c>
      <c r="D50" s="15">
        <v>26</v>
      </c>
      <c r="E50" s="15">
        <v>1</v>
      </c>
      <c r="F50" s="15"/>
      <c r="G50" s="15">
        <v>4</v>
      </c>
      <c r="H50" s="17"/>
      <c r="I50" s="80"/>
      <c r="J50" s="74">
        <f>D50+E50+F50+I50+G50</f>
        <v>31</v>
      </c>
      <c r="M50" s="68">
        <f t="shared" si="13"/>
        <v>0.83870967741935487</v>
      </c>
      <c r="N50" s="68">
        <f t="shared" si="14"/>
        <v>0</v>
      </c>
      <c r="O50" s="68">
        <f t="shared" si="15"/>
        <v>3.2258064516129031E-2</v>
      </c>
      <c r="P50" s="68">
        <f t="shared" si="16"/>
        <v>0.12903225806451613</v>
      </c>
      <c r="Q50" s="68">
        <f t="shared" si="17"/>
        <v>0</v>
      </c>
    </row>
    <row r="51" spans="1:17" ht="46.5" customHeight="1">
      <c r="A51" s="187"/>
      <c r="B51" s="14">
        <v>3</v>
      </c>
      <c r="C51" s="11" t="s">
        <v>61</v>
      </c>
      <c r="D51" s="15">
        <v>29</v>
      </c>
      <c r="E51" s="15">
        <v>2</v>
      </c>
      <c r="F51" s="15"/>
      <c r="G51" s="15"/>
      <c r="H51" s="17"/>
      <c r="I51" s="80"/>
      <c r="J51" s="74">
        <f>D51+E51+F51+I51+G51</f>
        <v>31</v>
      </c>
      <c r="M51" s="68">
        <f t="shared" si="13"/>
        <v>0.93548387096774188</v>
      </c>
      <c r="N51" s="68">
        <f t="shared" si="14"/>
        <v>0</v>
      </c>
      <c r="O51" s="68">
        <f t="shared" si="15"/>
        <v>6.4516129032258063E-2</v>
      </c>
      <c r="P51" s="68">
        <f t="shared" si="16"/>
        <v>0</v>
      </c>
      <c r="Q51" s="68">
        <f t="shared" si="17"/>
        <v>0</v>
      </c>
    </row>
    <row r="52" spans="1:17" ht="47.25" customHeight="1">
      <c r="A52" s="185" t="s">
        <v>50</v>
      </c>
      <c r="B52" s="14">
        <v>4</v>
      </c>
      <c r="C52" s="11" t="s">
        <v>69</v>
      </c>
      <c r="D52" s="15">
        <v>30</v>
      </c>
      <c r="E52" s="15">
        <v>1</v>
      </c>
      <c r="F52" s="15"/>
      <c r="G52" s="15"/>
      <c r="H52" s="17"/>
      <c r="I52" s="80"/>
      <c r="J52" s="74">
        <f t="shared" ref="J52:J66" si="18">D52+E52+F52+I52+G52</f>
        <v>31</v>
      </c>
      <c r="M52" s="68">
        <f t="shared" si="13"/>
        <v>0.967741935483871</v>
      </c>
      <c r="N52" s="68">
        <f t="shared" si="14"/>
        <v>0</v>
      </c>
      <c r="O52" s="68">
        <f t="shared" si="15"/>
        <v>3.2258064516129031E-2</v>
      </c>
      <c r="P52" s="68">
        <f t="shared" si="16"/>
        <v>0</v>
      </c>
      <c r="Q52" s="68">
        <f t="shared" si="17"/>
        <v>0</v>
      </c>
    </row>
    <row r="53" spans="1:17" ht="36" customHeight="1">
      <c r="A53" s="186"/>
      <c r="B53" s="14">
        <v>5</v>
      </c>
      <c r="C53" s="12" t="s">
        <v>70</v>
      </c>
      <c r="D53" s="16">
        <v>25</v>
      </c>
      <c r="E53" s="16">
        <v>4</v>
      </c>
      <c r="F53" s="16"/>
      <c r="G53" s="16">
        <v>1</v>
      </c>
      <c r="H53" s="18"/>
      <c r="I53" s="80">
        <v>1</v>
      </c>
      <c r="J53" s="74">
        <f t="shared" si="18"/>
        <v>31</v>
      </c>
      <c r="M53" s="68">
        <f t="shared" si="13"/>
        <v>0.80645161290322576</v>
      </c>
      <c r="N53" s="68">
        <f t="shared" si="14"/>
        <v>0</v>
      </c>
      <c r="O53" s="68">
        <f t="shared" si="15"/>
        <v>0.12903225806451613</v>
      </c>
      <c r="P53" s="68">
        <f t="shared" si="16"/>
        <v>3.2258064516129031E-2</v>
      </c>
      <c r="Q53" s="68">
        <f t="shared" si="17"/>
        <v>3.2258064516129031E-2</v>
      </c>
    </row>
    <row r="54" spans="1:17" ht="36" customHeight="1">
      <c r="A54" s="186"/>
      <c r="B54" s="14">
        <v>6</v>
      </c>
      <c r="C54" s="11" t="s">
        <v>64</v>
      </c>
      <c r="D54" s="15">
        <v>8</v>
      </c>
      <c r="E54" s="15">
        <v>4</v>
      </c>
      <c r="F54" s="15">
        <v>4</v>
      </c>
      <c r="G54" s="15">
        <v>15</v>
      </c>
      <c r="H54" s="17"/>
      <c r="I54" s="80"/>
      <c r="J54" s="74">
        <f t="shared" si="18"/>
        <v>31</v>
      </c>
      <c r="M54" s="68">
        <f t="shared" si="13"/>
        <v>0.25806451612903225</v>
      </c>
      <c r="N54" s="68">
        <f t="shared" si="14"/>
        <v>0.12903225806451613</v>
      </c>
      <c r="O54" s="68">
        <f t="shared" si="15"/>
        <v>0.12903225806451613</v>
      </c>
      <c r="P54" s="68">
        <f t="shared" si="16"/>
        <v>0.4838709677419355</v>
      </c>
      <c r="Q54" s="68">
        <f t="shared" si="17"/>
        <v>0</v>
      </c>
    </row>
    <row r="55" spans="1:17" ht="48.75" customHeight="1">
      <c r="A55" s="185" t="s">
        <v>52</v>
      </c>
      <c r="B55" s="14">
        <v>7</v>
      </c>
      <c r="C55" s="13" t="s">
        <v>71</v>
      </c>
      <c r="D55" s="15">
        <v>30</v>
      </c>
      <c r="E55" s="15">
        <v>1</v>
      </c>
      <c r="F55" s="15"/>
      <c r="G55" s="15"/>
      <c r="H55" s="17"/>
      <c r="I55" s="80"/>
      <c r="J55" s="74">
        <f t="shared" si="18"/>
        <v>31</v>
      </c>
      <c r="M55" s="68">
        <f t="shared" si="13"/>
        <v>0.967741935483871</v>
      </c>
      <c r="N55" s="68">
        <f t="shared" si="14"/>
        <v>0</v>
      </c>
      <c r="O55" s="68">
        <f t="shared" si="15"/>
        <v>3.2258064516129031E-2</v>
      </c>
      <c r="P55" s="68">
        <f t="shared" si="16"/>
        <v>0</v>
      </c>
      <c r="Q55" s="68">
        <f t="shared" si="17"/>
        <v>0</v>
      </c>
    </row>
    <row r="56" spans="1:17" ht="51.75" customHeight="1">
      <c r="A56" s="186"/>
      <c r="B56" s="14">
        <v>8</v>
      </c>
      <c r="C56" s="13" t="s">
        <v>65</v>
      </c>
      <c r="D56" s="15">
        <v>31</v>
      </c>
      <c r="E56" s="15"/>
      <c r="F56" s="15"/>
      <c r="G56" s="15"/>
      <c r="H56" s="17"/>
      <c r="I56" s="80"/>
      <c r="J56" s="74">
        <f t="shared" si="18"/>
        <v>31</v>
      </c>
      <c r="M56" s="68">
        <f t="shared" si="13"/>
        <v>1</v>
      </c>
      <c r="N56" s="68">
        <f t="shared" si="14"/>
        <v>0</v>
      </c>
      <c r="O56" s="68">
        <f t="shared" si="15"/>
        <v>0</v>
      </c>
      <c r="P56" s="68">
        <f t="shared" si="16"/>
        <v>0</v>
      </c>
      <c r="Q56" s="68">
        <f t="shared" si="17"/>
        <v>0</v>
      </c>
    </row>
    <row r="57" spans="1:17" ht="47.25" customHeight="1">
      <c r="A57" s="186"/>
      <c r="B57" s="14">
        <v>9</v>
      </c>
      <c r="C57" s="13" t="s">
        <v>66</v>
      </c>
      <c r="D57" s="15">
        <v>25</v>
      </c>
      <c r="E57" s="15">
        <v>4</v>
      </c>
      <c r="F57" s="15"/>
      <c r="G57" s="15">
        <v>2</v>
      </c>
      <c r="H57" s="17"/>
      <c r="I57" s="80"/>
      <c r="J57" s="74">
        <f t="shared" si="18"/>
        <v>31</v>
      </c>
      <c r="M57" s="68">
        <f t="shared" si="13"/>
        <v>0.80645161290322576</v>
      </c>
      <c r="N57" s="68">
        <f t="shared" si="14"/>
        <v>0</v>
      </c>
      <c r="O57" s="68">
        <f t="shared" si="15"/>
        <v>0.12903225806451613</v>
      </c>
      <c r="P57" s="68">
        <f t="shared" si="16"/>
        <v>6.4516129032258063E-2</v>
      </c>
      <c r="Q57" s="68">
        <f t="shared" si="17"/>
        <v>0</v>
      </c>
    </row>
    <row r="58" spans="1:17" ht="61.5" customHeight="1">
      <c r="A58" s="186"/>
      <c r="B58" s="14">
        <v>10</v>
      </c>
      <c r="C58" s="11" t="s">
        <v>67</v>
      </c>
      <c r="D58" s="15">
        <v>10</v>
      </c>
      <c r="E58" s="15">
        <v>6</v>
      </c>
      <c r="F58" s="15">
        <v>6</v>
      </c>
      <c r="G58" s="15">
        <v>8</v>
      </c>
      <c r="H58" s="17"/>
      <c r="I58" s="80">
        <v>1</v>
      </c>
      <c r="J58" s="74">
        <f t="shared" si="18"/>
        <v>31</v>
      </c>
      <c r="L58" t="s">
        <v>75</v>
      </c>
      <c r="M58" s="68">
        <f t="shared" si="13"/>
        <v>0.32258064516129031</v>
      </c>
      <c r="N58" s="68">
        <f t="shared" si="14"/>
        <v>0.19354838709677419</v>
      </c>
      <c r="O58" s="68">
        <f t="shared" si="15"/>
        <v>0.19354838709677419</v>
      </c>
      <c r="P58" s="68">
        <f t="shared" si="16"/>
        <v>0.25806451612903225</v>
      </c>
      <c r="Q58" s="68">
        <f t="shared" si="17"/>
        <v>3.2258064516129031E-2</v>
      </c>
    </row>
    <row r="59" spans="1:17" ht="66.75" customHeight="1">
      <c r="A59" s="186"/>
      <c r="B59" s="14">
        <v>11</v>
      </c>
      <c r="C59" s="13" t="s">
        <v>62</v>
      </c>
      <c r="D59" s="15">
        <v>21</v>
      </c>
      <c r="E59" s="15">
        <v>1</v>
      </c>
      <c r="F59" s="15"/>
      <c r="G59" s="15">
        <v>8</v>
      </c>
      <c r="H59" s="17"/>
      <c r="I59" s="80">
        <v>1</v>
      </c>
      <c r="J59" s="74">
        <f t="shared" si="18"/>
        <v>31</v>
      </c>
      <c r="M59" s="68">
        <f t="shared" si="13"/>
        <v>0.67741935483870963</v>
      </c>
      <c r="N59" s="68">
        <f t="shared" si="14"/>
        <v>0</v>
      </c>
      <c r="O59" s="68">
        <f t="shared" si="15"/>
        <v>3.2258064516129031E-2</v>
      </c>
      <c r="P59" s="68">
        <f t="shared" si="16"/>
        <v>0.25806451612903225</v>
      </c>
      <c r="Q59" s="68">
        <f t="shared" si="17"/>
        <v>3.2258064516129031E-2</v>
      </c>
    </row>
    <row r="60" spans="1:17" ht="40.5" customHeight="1">
      <c r="A60" s="186"/>
      <c r="B60" s="14">
        <v>12</v>
      </c>
      <c r="C60" s="13" t="s">
        <v>68</v>
      </c>
      <c r="D60" s="15">
        <v>29</v>
      </c>
      <c r="E60" s="15">
        <v>2</v>
      </c>
      <c r="F60" s="15"/>
      <c r="G60" s="15"/>
      <c r="H60" s="17"/>
      <c r="I60" s="80"/>
      <c r="J60" s="74">
        <f t="shared" si="18"/>
        <v>31</v>
      </c>
      <c r="M60" s="68">
        <f t="shared" si="13"/>
        <v>0.93548387096774188</v>
      </c>
      <c r="N60" s="68">
        <f t="shared" si="14"/>
        <v>0</v>
      </c>
      <c r="O60" s="68">
        <f t="shared" si="15"/>
        <v>6.4516129032258063E-2</v>
      </c>
      <c r="P60" s="68">
        <f t="shared" si="16"/>
        <v>0</v>
      </c>
      <c r="Q60" s="68">
        <f t="shared" si="17"/>
        <v>0</v>
      </c>
    </row>
    <row r="61" spans="1:17" ht="68.25" customHeight="1">
      <c r="A61" s="186"/>
      <c r="B61" s="14">
        <v>13</v>
      </c>
      <c r="C61" s="13" t="s">
        <v>72</v>
      </c>
      <c r="D61" s="15">
        <v>27</v>
      </c>
      <c r="E61" s="15">
        <v>2</v>
      </c>
      <c r="F61" s="15"/>
      <c r="G61" s="15">
        <v>2</v>
      </c>
      <c r="H61" s="17"/>
      <c r="I61" s="80"/>
      <c r="J61" s="74">
        <f t="shared" si="18"/>
        <v>31</v>
      </c>
      <c r="M61" s="68">
        <f t="shared" si="13"/>
        <v>0.87096774193548387</v>
      </c>
      <c r="N61" s="68">
        <f t="shared" si="14"/>
        <v>0</v>
      </c>
      <c r="O61" s="68">
        <f t="shared" si="15"/>
        <v>6.4516129032258063E-2</v>
      </c>
      <c r="P61" s="68">
        <f t="shared" si="16"/>
        <v>6.4516129032258063E-2</v>
      </c>
      <c r="Q61" s="68">
        <f t="shared" si="17"/>
        <v>0</v>
      </c>
    </row>
    <row r="62" spans="1:17" ht="36" customHeight="1">
      <c r="A62" s="187"/>
      <c r="B62" s="14">
        <v>14</v>
      </c>
      <c r="C62" s="13" t="s">
        <v>56</v>
      </c>
      <c r="D62" s="15">
        <v>29</v>
      </c>
      <c r="E62" s="15"/>
      <c r="F62" s="15"/>
      <c r="G62" s="15">
        <v>2</v>
      </c>
      <c r="H62" s="17"/>
      <c r="I62" s="80"/>
      <c r="J62" s="74">
        <f t="shared" si="18"/>
        <v>31</v>
      </c>
      <c r="M62" s="68">
        <f t="shared" si="13"/>
        <v>0.93548387096774188</v>
      </c>
      <c r="N62" s="68">
        <f t="shared" si="14"/>
        <v>0</v>
      </c>
      <c r="O62" s="68">
        <f t="shared" si="15"/>
        <v>0</v>
      </c>
      <c r="P62" s="68">
        <f t="shared" si="16"/>
        <v>6.4516129032258063E-2</v>
      </c>
      <c r="Q62" s="68">
        <f t="shared" si="17"/>
        <v>0</v>
      </c>
    </row>
    <row r="63" spans="1:17" ht="45.95" customHeight="1">
      <c r="A63" s="185" t="s">
        <v>53</v>
      </c>
      <c r="B63" s="14">
        <v>15</v>
      </c>
      <c r="C63" s="13" t="s">
        <v>73</v>
      </c>
      <c r="D63" s="15">
        <v>24</v>
      </c>
      <c r="E63" s="15">
        <v>2</v>
      </c>
      <c r="F63" s="15"/>
      <c r="G63" s="15">
        <v>5</v>
      </c>
      <c r="H63" s="17"/>
      <c r="I63" s="80"/>
      <c r="J63" s="74">
        <f t="shared" si="18"/>
        <v>31</v>
      </c>
      <c r="M63" s="68">
        <f t="shared" si="13"/>
        <v>0.77419354838709675</v>
      </c>
      <c r="N63" s="68">
        <f t="shared" si="14"/>
        <v>0</v>
      </c>
      <c r="O63" s="68">
        <f t="shared" si="15"/>
        <v>6.4516129032258063E-2</v>
      </c>
      <c r="P63" s="68">
        <f t="shared" si="16"/>
        <v>0.16129032258064516</v>
      </c>
      <c r="Q63" s="68">
        <f t="shared" si="17"/>
        <v>0</v>
      </c>
    </row>
    <row r="64" spans="1:17" ht="36" customHeight="1">
      <c r="A64" s="186"/>
      <c r="B64" s="14">
        <v>16</v>
      </c>
      <c r="C64" s="13" t="s">
        <v>74</v>
      </c>
      <c r="D64" s="15">
        <v>21</v>
      </c>
      <c r="E64" s="15"/>
      <c r="F64" s="15"/>
      <c r="G64" s="15">
        <v>9</v>
      </c>
      <c r="H64" s="17"/>
      <c r="I64" s="80">
        <v>1</v>
      </c>
      <c r="J64" s="74">
        <f t="shared" si="18"/>
        <v>31</v>
      </c>
      <c r="M64" s="68">
        <f t="shared" si="13"/>
        <v>0.67741935483870963</v>
      </c>
      <c r="N64" s="68">
        <f t="shared" si="14"/>
        <v>0</v>
      </c>
      <c r="O64" s="68">
        <f t="shared" si="15"/>
        <v>0</v>
      </c>
      <c r="P64" s="68">
        <f t="shared" si="16"/>
        <v>0.29032258064516131</v>
      </c>
      <c r="Q64" s="68">
        <f t="shared" si="17"/>
        <v>3.2258064516129031E-2</v>
      </c>
    </row>
    <row r="65" spans="1:17" ht="36" customHeight="1">
      <c r="A65" s="186"/>
      <c r="B65" s="14">
        <v>17</v>
      </c>
      <c r="C65" s="13" t="s">
        <v>57</v>
      </c>
      <c r="D65" s="15">
        <v>29</v>
      </c>
      <c r="E65" s="15">
        <v>2</v>
      </c>
      <c r="F65" s="15"/>
      <c r="G65" s="15"/>
      <c r="H65" s="17"/>
      <c r="I65" s="80"/>
      <c r="J65" s="74">
        <f t="shared" si="18"/>
        <v>31</v>
      </c>
      <c r="M65" s="68">
        <f t="shared" si="13"/>
        <v>0.93548387096774188</v>
      </c>
      <c r="N65" s="68">
        <f t="shared" si="14"/>
        <v>0</v>
      </c>
      <c r="O65" s="68">
        <f t="shared" si="15"/>
        <v>6.4516129032258063E-2</v>
      </c>
      <c r="P65" s="68">
        <f t="shared" si="16"/>
        <v>0</v>
      </c>
      <c r="Q65" s="68">
        <f t="shared" si="17"/>
        <v>0</v>
      </c>
    </row>
    <row r="66" spans="1:17" ht="36.75" customHeight="1">
      <c r="A66" s="187"/>
      <c r="B66" s="14">
        <v>18</v>
      </c>
      <c r="C66" s="13" t="s">
        <v>58</v>
      </c>
      <c r="D66" s="15">
        <v>30</v>
      </c>
      <c r="E66" s="15">
        <v>1</v>
      </c>
      <c r="F66" s="15"/>
      <c r="G66" s="15"/>
      <c r="H66" s="17"/>
      <c r="I66" s="80"/>
      <c r="J66" s="74">
        <f t="shared" si="18"/>
        <v>31</v>
      </c>
      <c r="M66" s="68">
        <f t="shared" si="13"/>
        <v>0.967741935483871</v>
      </c>
      <c r="N66" s="68">
        <f t="shared" si="14"/>
        <v>0</v>
      </c>
      <c r="O66" s="68">
        <f t="shared" si="15"/>
        <v>3.2258064516129031E-2</v>
      </c>
      <c r="P66" s="68">
        <f t="shared" si="16"/>
        <v>0</v>
      </c>
      <c r="Q66" s="68">
        <f t="shared" si="17"/>
        <v>0</v>
      </c>
    </row>
    <row r="68" spans="1:17" ht="111" customHeight="1">
      <c r="A68" s="210" t="s">
        <v>59</v>
      </c>
      <c r="B68" s="210"/>
      <c r="C68" s="210"/>
      <c r="D68" s="210"/>
      <c r="E68" s="210"/>
      <c r="F68" s="210"/>
      <c r="G68" s="210"/>
      <c r="H68" s="210"/>
    </row>
  </sheetData>
  <mergeCells count="17">
    <mergeCell ref="A63:A66"/>
    <mergeCell ref="A55:A62"/>
    <mergeCell ref="A68:H68"/>
    <mergeCell ref="A48:B48"/>
    <mergeCell ref="A49:A51"/>
    <mergeCell ref="A52:A54"/>
    <mergeCell ref="K47:L47"/>
    <mergeCell ref="M47:N47"/>
    <mergeCell ref="J1:K1"/>
    <mergeCell ref="A2:B2"/>
    <mergeCell ref="A40:A45"/>
    <mergeCell ref="A20:A21"/>
    <mergeCell ref="A32:A34"/>
    <mergeCell ref="A3:A5"/>
    <mergeCell ref="A6:A10"/>
    <mergeCell ref="A11:A19"/>
    <mergeCell ref="A22:A31"/>
  </mergeCells>
  <phoneticPr fontId="1"/>
  <pageMargins left="0.51181102362204722" right="0.51181102362204722" top="0.74803149606299213" bottom="0.74803149606299213" header="0.31496062992125984" footer="0.31496062992125984"/>
  <pageSetup paperSize="9" scale="39" orientation="portrait" horizontalDpi="4294967293" r:id="rId1"/>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8"/>
  <sheetViews>
    <sheetView view="pageBreakPreview" topLeftCell="A31" zoomScaleNormal="100" zoomScaleSheetLayoutView="100" workbookViewId="0">
      <selection activeCell="D42" sqref="D42"/>
    </sheetView>
  </sheetViews>
  <sheetFormatPr defaultRowHeight="13.5"/>
  <cols>
    <col min="1" max="1" width="3.875" customWidth="1"/>
    <col min="2" max="2" width="4.125" customWidth="1"/>
    <col min="3" max="3" width="34.125" customWidth="1"/>
    <col min="4" max="4" width="98.125" customWidth="1"/>
  </cols>
  <sheetData>
    <row r="1" spans="1:4" ht="63" customHeight="1"/>
    <row r="2" spans="1:4" ht="25.5" customHeight="1">
      <c r="A2" s="196"/>
      <c r="B2" s="197"/>
      <c r="C2" s="2" t="s">
        <v>0</v>
      </c>
      <c r="D2" s="2" t="s">
        <v>4</v>
      </c>
    </row>
    <row r="3" spans="1:4" ht="36" customHeight="1">
      <c r="A3" s="198" t="s">
        <v>48</v>
      </c>
      <c r="B3" s="6">
        <v>1</v>
      </c>
      <c r="C3" s="3" t="s">
        <v>5</v>
      </c>
      <c r="D3" s="17" t="s">
        <v>109</v>
      </c>
    </row>
    <row r="4" spans="1:4" ht="36" customHeight="1">
      <c r="A4" s="178"/>
      <c r="B4" s="6">
        <v>2</v>
      </c>
      <c r="C4" s="3" t="s">
        <v>18</v>
      </c>
      <c r="D4" s="17" t="s">
        <v>110</v>
      </c>
    </row>
    <row r="5" spans="1:4" ht="35.1" customHeight="1">
      <c r="A5" s="179"/>
      <c r="B5" s="6">
        <v>3</v>
      </c>
      <c r="C5" s="3" t="s">
        <v>6</v>
      </c>
      <c r="D5" s="17" t="s">
        <v>111</v>
      </c>
    </row>
    <row r="6" spans="1:4" ht="47.25" customHeight="1">
      <c r="A6" s="180" t="s">
        <v>49</v>
      </c>
      <c r="B6" s="6">
        <v>4</v>
      </c>
      <c r="C6" s="3" t="s">
        <v>37</v>
      </c>
      <c r="D6" s="17"/>
    </row>
    <row r="7" spans="1:4" ht="47.25" customHeight="1">
      <c r="A7" s="178"/>
      <c r="B7" s="6">
        <v>5</v>
      </c>
      <c r="C7" s="3" t="s">
        <v>17</v>
      </c>
      <c r="D7" s="17"/>
    </row>
    <row r="8" spans="1:4" ht="36" customHeight="1">
      <c r="A8" s="178"/>
      <c r="B8" s="6">
        <v>6</v>
      </c>
      <c r="C8" s="3" t="s">
        <v>7</v>
      </c>
      <c r="D8" s="17" t="s">
        <v>106</v>
      </c>
    </row>
    <row r="9" spans="1:4" ht="45" customHeight="1">
      <c r="A9" s="178"/>
      <c r="B9" s="6">
        <v>7</v>
      </c>
      <c r="C9" s="3" t="s">
        <v>8</v>
      </c>
      <c r="D9" s="17" t="s">
        <v>102</v>
      </c>
    </row>
    <row r="10" spans="1:4" ht="36" customHeight="1">
      <c r="A10" s="179"/>
      <c r="B10" s="6">
        <v>8</v>
      </c>
      <c r="C10" s="3" t="s">
        <v>9</v>
      </c>
      <c r="D10" s="17" t="s">
        <v>107</v>
      </c>
    </row>
    <row r="11" spans="1:4" ht="47.25" customHeight="1">
      <c r="A11" s="180" t="s">
        <v>50</v>
      </c>
      <c r="B11" s="6">
        <v>9</v>
      </c>
      <c r="C11" s="3" t="s">
        <v>10</v>
      </c>
      <c r="D11" s="17" t="s">
        <v>107</v>
      </c>
    </row>
    <row r="12" spans="1:4" ht="45" customHeight="1">
      <c r="A12" s="178"/>
      <c r="B12" s="6">
        <v>10</v>
      </c>
      <c r="C12" s="3" t="s">
        <v>11</v>
      </c>
      <c r="D12" s="17" t="s">
        <v>108</v>
      </c>
    </row>
    <row r="13" spans="1:4" ht="36" customHeight="1">
      <c r="A13" s="178"/>
      <c r="B13" s="6">
        <v>11</v>
      </c>
      <c r="C13" s="3" t="s">
        <v>12</v>
      </c>
      <c r="D13" s="17" t="s">
        <v>99</v>
      </c>
    </row>
    <row r="14" spans="1:4" ht="36" customHeight="1">
      <c r="A14" s="178"/>
      <c r="B14" s="6">
        <v>12</v>
      </c>
      <c r="C14" s="4" t="s">
        <v>13</v>
      </c>
      <c r="D14" s="17" t="s">
        <v>101</v>
      </c>
    </row>
    <row r="15" spans="1:4" ht="36" customHeight="1">
      <c r="A15" s="178"/>
      <c r="B15" s="6">
        <v>13</v>
      </c>
      <c r="C15" s="3" t="s">
        <v>14</v>
      </c>
      <c r="D15" s="17" t="s">
        <v>102</v>
      </c>
    </row>
    <row r="16" spans="1:4" ht="47.25" customHeight="1">
      <c r="A16" s="178"/>
      <c r="B16" s="6">
        <v>14</v>
      </c>
      <c r="C16" s="3" t="s">
        <v>38</v>
      </c>
      <c r="D16" s="17" t="s">
        <v>102</v>
      </c>
    </row>
    <row r="17" spans="1:4" ht="46.5" customHeight="1">
      <c r="A17" s="178"/>
      <c r="B17" s="6">
        <v>15</v>
      </c>
      <c r="C17" s="3" t="s">
        <v>15</v>
      </c>
      <c r="D17" s="17" t="s">
        <v>98</v>
      </c>
    </row>
    <row r="18" spans="1:4" ht="47.25" customHeight="1">
      <c r="A18" s="178"/>
      <c r="B18" s="6">
        <v>16</v>
      </c>
      <c r="C18" s="3" t="s">
        <v>39</v>
      </c>
      <c r="D18" s="17" t="s">
        <v>112</v>
      </c>
    </row>
    <row r="19" spans="1:4" ht="36" customHeight="1">
      <c r="A19" s="178"/>
      <c r="B19" s="6">
        <v>17</v>
      </c>
      <c r="C19" s="3" t="s">
        <v>16</v>
      </c>
      <c r="D19" s="17"/>
    </row>
    <row r="20" spans="1:4" ht="47.25" customHeight="1">
      <c r="A20" s="178"/>
      <c r="B20" s="6">
        <v>18</v>
      </c>
      <c r="C20" s="3" t="s">
        <v>40</v>
      </c>
      <c r="D20" s="17" t="s">
        <v>102</v>
      </c>
    </row>
    <row r="21" spans="1:4" ht="36" customHeight="1">
      <c r="A21" s="179"/>
      <c r="B21" s="6">
        <v>19</v>
      </c>
      <c r="C21" s="5" t="s">
        <v>41</v>
      </c>
      <c r="D21" s="17" t="s">
        <v>102</v>
      </c>
    </row>
    <row r="22" spans="1:4" ht="47.25" customHeight="1">
      <c r="A22" s="180" t="s">
        <v>51</v>
      </c>
      <c r="B22" s="6">
        <v>20</v>
      </c>
      <c r="C22" s="5" t="s">
        <v>19</v>
      </c>
      <c r="D22" s="17"/>
    </row>
    <row r="23" spans="1:4" ht="67.5" customHeight="1">
      <c r="A23" s="178"/>
      <c r="B23" s="6">
        <v>21</v>
      </c>
      <c r="C23" s="5" t="s">
        <v>20</v>
      </c>
      <c r="D23" s="17" t="s">
        <v>100</v>
      </c>
    </row>
    <row r="24" spans="1:4" ht="47.25" customHeight="1">
      <c r="A24" s="178"/>
      <c r="B24" s="6">
        <v>22</v>
      </c>
      <c r="C24" s="5" t="s">
        <v>21</v>
      </c>
      <c r="D24" s="17" t="s">
        <v>102</v>
      </c>
    </row>
    <row r="25" spans="1:4" ht="47.25" customHeight="1">
      <c r="A25" s="178"/>
      <c r="B25" s="6">
        <v>23</v>
      </c>
      <c r="C25" s="5" t="s">
        <v>22</v>
      </c>
      <c r="D25" s="17" t="s">
        <v>102</v>
      </c>
    </row>
    <row r="26" spans="1:4" ht="60" customHeight="1">
      <c r="A26" s="178"/>
      <c r="B26" s="6">
        <v>24</v>
      </c>
      <c r="C26" s="5" t="s">
        <v>23</v>
      </c>
      <c r="D26" s="17" t="s">
        <v>102</v>
      </c>
    </row>
    <row r="27" spans="1:4" ht="48" customHeight="1">
      <c r="A27" s="178"/>
      <c r="B27" s="6">
        <v>25</v>
      </c>
      <c r="C27" s="5" t="s">
        <v>42</v>
      </c>
      <c r="D27" s="17" t="s">
        <v>102</v>
      </c>
    </row>
    <row r="28" spans="1:4" ht="46.5" customHeight="1">
      <c r="A28" s="178"/>
      <c r="B28" s="6">
        <v>26</v>
      </c>
      <c r="C28" s="5" t="s">
        <v>43</v>
      </c>
      <c r="D28" s="17" t="s">
        <v>103</v>
      </c>
    </row>
    <row r="29" spans="1:4" ht="47.25" customHeight="1">
      <c r="A29" s="178"/>
      <c r="B29" s="6">
        <v>27</v>
      </c>
      <c r="C29" s="5" t="s">
        <v>44</v>
      </c>
      <c r="D29" s="17" t="s">
        <v>102</v>
      </c>
    </row>
    <row r="30" spans="1:4" ht="46.5" customHeight="1">
      <c r="A30" s="178"/>
      <c r="B30" s="6">
        <v>28</v>
      </c>
      <c r="C30" s="5" t="s">
        <v>45</v>
      </c>
      <c r="D30" s="17" t="s">
        <v>102</v>
      </c>
    </row>
    <row r="31" spans="1:4" ht="46.5" customHeight="1">
      <c r="A31" s="179"/>
      <c r="B31" s="6">
        <v>29</v>
      </c>
      <c r="C31" s="5" t="s">
        <v>24</v>
      </c>
      <c r="D31" s="17" t="s">
        <v>102</v>
      </c>
    </row>
    <row r="32" spans="1:4" ht="48.75" customHeight="1">
      <c r="A32" s="180" t="s">
        <v>52</v>
      </c>
      <c r="B32" s="6">
        <v>30</v>
      </c>
      <c r="C32" s="5" t="s">
        <v>25</v>
      </c>
      <c r="D32" s="17" t="s">
        <v>102</v>
      </c>
    </row>
    <row r="33" spans="1:4" ht="46.5" customHeight="1">
      <c r="A33" s="178"/>
      <c r="B33" s="6">
        <v>31</v>
      </c>
      <c r="C33" s="5" t="s">
        <v>27</v>
      </c>
      <c r="D33" s="17"/>
    </row>
    <row r="34" spans="1:4" ht="47.25" customHeight="1">
      <c r="A34" s="178"/>
      <c r="B34" s="6">
        <v>32</v>
      </c>
      <c r="C34" s="5" t="s">
        <v>26</v>
      </c>
      <c r="D34" s="17" t="s">
        <v>104</v>
      </c>
    </row>
    <row r="35" spans="1:4" ht="61.5" customHeight="1">
      <c r="A35" s="19"/>
      <c r="B35" s="6">
        <v>33</v>
      </c>
      <c r="C35" s="3" t="s">
        <v>29</v>
      </c>
      <c r="D35" s="17"/>
    </row>
    <row r="36" spans="1:4" ht="47.25" customHeight="1">
      <c r="A36" s="19"/>
      <c r="B36" s="6">
        <v>34</v>
      </c>
      <c r="C36" s="5" t="s">
        <v>46</v>
      </c>
      <c r="D36" s="17"/>
    </row>
    <row r="37" spans="1:4" ht="35.1" customHeight="1">
      <c r="A37" s="19"/>
      <c r="B37" s="6">
        <v>35</v>
      </c>
      <c r="C37" s="1" t="s">
        <v>28</v>
      </c>
      <c r="D37" s="17"/>
    </row>
    <row r="38" spans="1:4" ht="36" customHeight="1">
      <c r="A38" s="19"/>
      <c r="B38" s="6">
        <v>36</v>
      </c>
      <c r="C38" s="5" t="s">
        <v>30</v>
      </c>
      <c r="D38" s="17"/>
    </row>
    <row r="39" spans="1:4" ht="36" customHeight="1">
      <c r="A39" s="20"/>
      <c r="B39" s="6">
        <v>37</v>
      </c>
      <c r="C39" s="5" t="s">
        <v>47</v>
      </c>
      <c r="D39" s="17" t="s">
        <v>102</v>
      </c>
    </row>
    <row r="40" spans="1:4" ht="45.95" customHeight="1">
      <c r="A40" s="180" t="s">
        <v>53</v>
      </c>
      <c r="B40" s="6">
        <v>38</v>
      </c>
      <c r="C40" s="5" t="s">
        <v>35</v>
      </c>
      <c r="D40" s="17" t="s">
        <v>113</v>
      </c>
    </row>
    <row r="41" spans="1:4" ht="36" customHeight="1">
      <c r="A41" s="178"/>
      <c r="B41" s="6">
        <v>39</v>
      </c>
      <c r="C41" s="5" t="s">
        <v>34</v>
      </c>
      <c r="D41" s="17" t="s">
        <v>114</v>
      </c>
    </row>
    <row r="42" spans="1:4" ht="36" customHeight="1">
      <c r="A42" s="178"/>
      <c r="B42" s="6">
        <v>40</v>
      </c>
      <c r="C42" s="5" t="s">
        <v>33</v>
      </c>
      <c r="D42" s="17"/>
    </row>
    <row r="43" spans="1:4" ht="64.5" customHeight="1">
      <c r="A43" s="178"/>
      <c r="B43" s="6">
        <v>41</v>
      </c>
      <c r="C43" s="5" t="s">
        <v>31</v>
      </c>
      <c r="D43" s="17"/>
    </row>
    <row r="44" spans="1:4" ht="36" customHeight="1">
      <c r="A44" s="178"/>
      <c r="B44" s="6">
        <v>42</v>
      </c>
      <c r="C44" s="5" t="s">
        <v>36</v>
      </c>
      <c r="D44" s="17" t="s">
        <v>105</v>
      </c>
    </row>
    <row r="45" spans="1:4" ht="36" customHeight="1">
      <c r="A45" s="179"/>
      <c r="B45" s="6">
        <v>43</v>
      </c>
      <c r="C45" s="5" t="s">
        <v>32</v>
      </c>
      <c r="D45" s="17"/>
    </row>
    <row r="47" spans="1:4" ht="63" customHeight="1"/>
    <row r="48" spans="1:4" ht="25.5" customHeight="1">
      <c r="A48" s="194"/>
      <c r="B48" s="195"/>
      <c r="C48" s="2" t="s">
        <v>0</v>
      </c>
      <c r="D48" s="2" t="s">
        <v>54</v>
      </c>
    </row>
    <row r="49" spans="1:4" ht="36" customHeight="1">
      <c r="A49" s="191" t="s">
        <v>48</v>
      </c>
      <c r="B49" s="14">
        <v>1</v>
      </c>
      <c r="C49" s="3" t="s">
        <v>60</v>
      </c>
      <c r="D49" s="17" t="s">
        <v>91</v>
      </c>
    </row>
    <row r="50" spans="1:4" ht="36" customHeight="1">
      <c r="A50" s="186"/>
      <c r="B50" s="14">
        <v>2</v>
      </c>
      <c r="C50" s="11" t="s">
        <v>55</v>
      </c>
      <c r="D50" s="17" t="s">
        <v>95</v>
      </c>
    </row>
    <row r="51" spans="1:4" ht="46.5" customHeight="1">
      <c r="A51" s="187"/>
      <c r="B51" s="14">
        <v>3</v>
      </c>
      <c r="C51" s="11" t="s">
        <v>61</v>
      </c>
      <c r="D51" s="17"/>
    </row>
    <row r="52" spans="1:4" ht="47.25" customHeight="1">
      <c r="A52" s="185" t="s">
        <v>50</v>
      </c>
      <c r="B52" s="14">
        <v>4</v>
      </c>
      <c r="C52" s="11" t="s">
        <v>69</v>
      </c>
      <c r="D52" s="17" t="s">
        <v>87</v>
      </c>
    </row>
    <row r="53" spans="1:4" ht="36" customHeight="1">
      <c r="A53" s="186"/>
      <c r="B53" s="14">
        <v>5</v>
      </c>
      <c r="C53" s="12" t="s">
        <v>70</v>
      </c>
      <c r="D53" s="17" t="s">
        <v>87</v>
      </c>
    </row>
    <row r="54" spans="1:4" ht="36" customHeight="1">
      <c r="A54" s="186"/>
      <c r="B54" s="14">
        <v>6</v>
      </c>
      <c r="C54" s="11" t="s">
        <v>64</v>
      </c>
      <c r="D54" s="17" t="s">
        <v>92</v>
      </c>
    </row>
    <row r="55" spans="1:4" ht="48.75" customHeight="1">
      <c r="A55" s="185" t="s">
        <v>79</v>
      </c>
      <c r="B55" s="14">
        <v>7</v>
      </c>
      <c r="C55" s="13" t="s">
        <v>71</v>
      </c>
      <c r="D55" s="17"/>
    </row>
    <row r="56" spans="1:4" ht="51.75" customHeight="1">
      <c r="A56" s="186"/>
      <c r="B56" s="14">
        <v>8</v>
      </c>
      <c r="C56" s="13" t="s">
        <v>65</v>
      </c>
      <c r="D56" s="17"/>
    </row>
    <row r="57" spans="1:4" ht="47.25" customHeight="1">
      <c r="A57" s="186"/>
      <c r="B57" s="14">
        <v>9</v>
      </c>
      <c r="C57" s="13" t="s">
        <v>66</v>
      </c>
      <c r="D57" s="17" t="s">
        <v>89</v>
      </c>
    </row>
    <row r="58" spans="1:4" ht="61.5" customHeight="1">
      <c r="A58" s="186"/>
      <c r="B58" s="14">
        <v>10</v>
      </c>
      <c r="C58" s="11" t="s">
        <v>67</v>
      </c>
      <c r="D58" s="17" t="s">
        <v>88</v>
      </c>
    </row>
    <row r="59" spans="1:4" ht="66.75" customHeight="1">
      <c r="A59" s="186"/>
      <c r="B59" s="14">
        <v>11</v>
      </c>
      <c r="C59" s="13" t="s">
        <v>62</v>
      </c>
      <c r="D59" s="17" t="s">
        <v>97</v>
      </c>
    </row>
    <row r="60" spans="1:4" ht="40.5" customHeight="1">
      <c r="A60" s="186"/>
      <c r="B60" s="14">
        <v>12</v>
      </c>
      <c r="C60" s="13" t="s">
        <v>68</v>
      </c>
      <c r="D60" s="17"/>
    </row>
    <row r="61" spans="1:4" ht="68.25" customHeight="1">
      <c r="A61" s="186"/>
      <c r="B61" s="14">
        <v>13</v>
      </c>
      <c r="C61" s="13" t="s">
        <v>72</v>
      </c>
      <c r="D61" s="17" t="s">
        <v>93</v>
      </c>
    </row>
    <row r="62" spans="1:4" ht="36" customHeight="1">
      <c r="A62" s="187"/>
      <c r="B62" s="14">
        <v>14</v>
      </c>
      <c r="C62" s="13" t="s">
        <v>56</v>
      </c>
      <c r="D62" s="17"/>
    </row>
    <row r="63" spans="1:4" ht="45.95" customHeight="1">
      <c r="A63" s="185" t="s">
        <v>53</v>
      </c>
      <c r="B63" s="14">
        <v>15</v>
      </c>
      <c r="C63" s="13" t="s">
        <v>73</v>
      </c>
      <c r="D63" s="17"/>
    </row>
    <row r="64" spans="1:4" ht="36" customHeight="1">
      <c r="A64" s="186"/>
      <c r="B64" s="14">
        <v>16</v>
      </c>
      <c r="C64" s="13" t="s">
        <v>74</v>
      </c>
      <c r="D64" s="17" t="s">
        <v>90</v>
      </c>
    </row>
    <row r="65" spans="1:4" ht="36" customHeight="1">
      <c r="A65" s="186"/>
      <c r="B65" s="14">
        <v>17</v>
      </c>
      <c r="C65" s="13" t="s">
        <v>57</v>
      </c>
      <c r="D65" s="17" t="s">
        <v>94</v>
      </c>
    </row>
    <row r="66" spans="1:4" ht="36.75" customHeight="1">
      <c r="A66" s="187"/>
      <c r="B66" s="14">
        <v>18</v>
      </c>
      <c r="C66" s="13" t="s">
        <v>58</v>
      </c>
      <c r="D66" s="17" t="s">
        <v>96</v>
      </c>
    </row>
    <row r="67" spans="1:4" ht="56.45" customHeight="1">
      <c r="B67" s="211" t="s">
        <v>82</v>
      </c>
      <c r="C67" s="211"/>
      <c r="D67" s="211"/>
    </row>
    <row r="68" spans="1:4" ht="111" customHeight="1">
      <c r="A68" s="210" t="s">
        <v>59</v>
      </c>
      <c r="B68" s="210"/>
      <c r="C68" s="210"/>
      <c r="D68" s="210"/>
    </row>
  </sheetData>
  <mergeCells count="15">
    <mergeCell ref="A63:A66"/>
    <mergeCell ref="A68:D68"/>
    <mergeCell ref="A32:A34"/>
    <mergeCell ref="A40:A45"/>
    <mergeCell ref="A48:B48"/>
    <mergeCell ref="A49:A51"/>
    <mergeCell ref="A52:A54"/>
    <mergeCell ref="A55:A62"/>
    <mergeCell ref="B67:D67"/>
    <mergeCell ref="A22:A31"/>
    <mergeCell ref="A2:B2"/>
    <mergeCell ref="A3:A5"/>
    <mergeCell ref="A6:A10"/>
    <mergeCell ref="A11:A19"/>
    <mergeCell ref="A20:A21"/>
  </mergeCells>
  <phoneticPr fontId="1"/>
  <pageMargins left="0.51181102362204722" right="0.51181102362204722" top="0.74803149606299213" bottom="0.74803149606299213" header="0.31496062992125984" footer="0.31496062992125984"/>
  <pageSetup paperSize="9" scale="66" orientation="portrait" r:id="rId1"/>
  <rowBreaks count="4" manualBreakCount="4">
    <brk id="19" max="16383" man="1"/>
    <brk id="34" max="16383" man="1"/>
    <brk id="46" max="16383" man="1"/>
    <brk id="6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放デイガイドライン自己評価表 ｸﾞﾗﾌ</vt:lpstr>
      <vt:lpstr>放デイガイドライン自己評価表</vt:lpstr>
      <vt:lpstr>意見</vt:lpstr>
      <vt:lpstr>意見!Print_Area</vt:lpstr>
      <vt:lpstr>放デイガイドライン自己評価表!Print_Area</vt:lpstr>
      <vt:lpstr>'放デイガイドライン自己評価表 ｸﾞﾗﾌ'!Print_Area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cp:lastModifiedBy>
  <cp:lastPrinted>2022-03-03T00:38:07Z</cp:lastPrinted>
  <dcterms:created xsi:type="dcterms:W3CDTF">2017-04-26T00:56:45Z</dcterms:created>
  <dcterms:modified xsi:type="dcterms:W3CDTF">2022-03-31T01:53:25Z</dcterms:modified>
</cp:coreProperties>
</file>